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0" yWindow="120" windowWidth="11310" windowHeight="5715" tabRatio="518"/>
  </bookViews>
  <sheets>
    <sheet name="page1" sheetId="92" r:id="rId1"/>
    <sheet name="source" sheetId="93" r:id="rId2"/>
  </sheets>
  <externalReferences>
    <externalReference r:id="rId3"/>
    <externalReference r:id="rId4"/>
    <externalReference r:id="rId5"/>
  </externalReferences>
  <definedNames>
    <definedName name="\a" localSheetId="0">'[2]52 to 54'!#REF!</definedName>
    <definedName name="\a">'[1]52 to 54'!#REF!</definedName>
    <definedName name="\c" localSheetId="0">#REF!</definedName>
    <definedName name="\c">#REF!</definedName>
    <definedName name="\m">#REF!</definedName>
    <definedName name="\s" localSheetId="0">'[2]52 to 54'!#REF!</definedName>
    <definedName name="\s">'[1]52 to 54'!#REF!</definedName>
    <definedName name="\v" localSheetId="0">'[2]52 to 54'!#REF!</definedName>
    <definedName name="\v">'[1]52 to 54'!#REF!</definedName>
    <definedName name="\x" localSheetId="0">#REF!</definedName>
    <definedName name="\x">#REF!</definedName>
    <definedName name="\z" localSheetId="0">#REF!</definedName>
    <definedName name="\z">#REF!</definedName>
    <definedName name="_\K">#REF!</definedName>
    <definedName name="_New3">#REF!</definedName>
    <definedName name="_Regression_Int" localSheetId="0" hidden="1">1</definedName>
    <definedName name="adv">#REF!</definedName>
    <definedName name="ag">#REF!</definedName>
    <definedName name="gfgutfu">'[1]52 to 54'!#REF!</definedName>
    <definedName name="hjughijgi">'[1]52 to 54'!#REF!</definedName>
    <definedName name="jjk">#REF!</definedName>
    <definedName name="love">#REF!</definedName>
    <definedName name="m">#REF!</definedName>
    <definedName name="_xlnm.Print_Area" localSheetId="0">page1!$A$1:$D$45</definedName>
    <definedName name="Print_Area_MI" localSheetId="0">page1!$A$6:$D$26</definedName>
    <definedName name="Print_Area_MI">#REF!</definedName>
    <definedName name="q" localSheetId="0">'[2]52 to 54'!#REF!</definedName>
    <definedName name="q">'[1]52 to 54'!#REF!</definedName>
    <definedName name="re">'[1]52 to 54'!#REF!</definedName>
    <definedName name="s">#REF!</definedName>
    <definedName name="t">#REF!</definedName>
    <definedName name="u">#REF!</definedName>
    <definedName name="X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5" i="92" l="1"/>
  <c r="F10" i="92" l="1"/>
  <c r="F11" i="92"/>
  <c r="F9" i="92" l="1"/>
  <c r="D6" i="93" l="1"/>
  <c r="D5" i="93"/>
  <c r="C6" i="93"/>
  <c r="C5" i="93"/>
  <c r="D10" i="92"/>
  <c r="E13" i="93" s="1"/>
  <c r="E6" i="93" s="1"/>
  <c r="C10" i="92"/>
  <c r="D13" i="93" s="1"/>
  <c r="E5" i="93" s="1"/>
  <c r="B10" i="92" l="1"/>
  <c r="C13" i="93" s="1"/>
  <c r="B23" i="92"/>
  <c r="B13" i="93" l="1"/>
  <c r="B12" i="93"/>
  <c r="B11" i="93"/>
  <c r="E4" i="93"/>
  <c r="D4" i="93"/>
  <c r="C4" i="93"/>
</calcChain>
</file>

<file path=xl/sharedStrings.xml><?xml version="1.0" encoding="utf-8"?>
<sst xmlns="http://schemas.openxmlformats.org/spreadsheetml/2006/main" count="34" uniqueCount="29">
  <si>
    <t xml:space="preserve"> </t>
  </si>
  <si>
    <t>FY</t>
  </si>
  <si>
    <t>Total Duties</t>
  </si>
  <si>
    <t>Import Duty</t>
  </si>
  <si>
    <t>Normal  Trade</t>
  </si>
  <si>
    <t>Border  Trade</t>
  </si>
  <si>
    <t xml:space="preserve">June </t>
  </si>
  <si>
    <t xml:space="preserve">                                                     Source: Customs Department.</t>
  </si>
  <si>
    <t xml:space="preserve">  </t>
  </si>
  <si>
    <t>Import Duty Normal Trade</t>
  </si>
  <si>
    <t>Import Duty Border Trade</t>
  </si>
  <si>
    <t>January (p)</t>
  </si>
  <si>
    <t xml:space="preserve">July </t>
  </si>
  <si>
    <t>February (p)</t>
  </si>
  <si>
    <t xml:space="preserve">August </t>
  </si>
  <si>
    <t>March (p)</t>
  </si>
  <si>
    <t xml:space="preserve">September </t>
  </si>
  <si>
    <t xml:space="preserve">October </t>
  </si>
  <si>
    <t>April (p)</t>
  </si>
  <si>
    <t>2020-2021
(April-March)</t>
  </si>
  <si>
    <t>2021-2022
(April-March)</t>
  </si>
  <si>
    <t>May (p)</t>
  </si>
  <si>
    <t xml:space="preserve">November </t>
  </si>
  <si>
    <t>2022-2023
(April-June)</t>
  </si>
  <si>
    <t xml:space="preserve">December </t>
  </si>
  <si>
    <t>June (p)</t>
  </si>
  <si>
    <t>Million Kyats</t>
  </si>
  <si>
    <t xml:space="preserve"> 1 of 1</t>
  </si>
  <si>
    <t>4.6 CUSTOMS DUTIES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</si>
</sst>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0.00_)"/>
    <numFmt numFmtId="165" formatCode="0_)"/>
    <numFmt numFmtId="167" formatCode="0.0"/>
    <numFmt numFmtId="169" formatCode="0.00;[Red]0.00"/>
    <numFmt numFmtId="171" formatCode="&quot;€&quot;\ #,##0;\-&quot;€&quot;\ #,##0"/>
    <numFmt numFmtId="177" formatCode="0.0_)"/>
  </numFmts>
  <fonts count="27">
    <font>
      <sz val="12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Helv"/>
    </font>
    <font>
      <sz val="10"/>
      <name val="Zurich Ex BT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color rgb="FF002060"/>
      <name val="Arial"/>
      <family val="2"/>
    </font>
    <font>
      <sz val="10"/>
      <color theme="1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11"/>
      <name val="Arial Narrow"/>
      <family val="2"/>
    </font>
    <font>
      <sz val="1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3">
    <xf numFmtId="164" fontId="0" fillId="0" borderId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1" fillId="0" borderId="0"/>
    <xf numFmtId="164" fontId="11" fillId="0" borderId="0"/>
    <xf numFmtId="0" fontId="19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9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0" fontId="19" fillId="0" borderId="0"/>
    <xf numFmtId="0" fontId="19" fillId="0" borderId="0"/>
    <xf numFmtId="169" fontId="11" fillId="0" borderId="0"/>
    <xf numFmtId="0" fontId="17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0" fontId="18" fillId="0" borderId="0"/>
    <xf numFmtId="171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64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71" fontId="11" fillId="0" borderId="0"/>
    <xf numFmtId="167" fontId="11" fillId="0" borderId="0"/>
    <xf numFmtId="167" fontId="11" fillId="0" borderId="0"/>
    <xf numFmtId="164" fontId="11" fillId="0" borderId="0"/>
    <xf numFmtId="164" fontId="11" fillId="0" borderId="0"/>
    <xf numFmtId="164" fontId="11" fillId="0" borderId="0"/>
    <xf numFmtId="0" fontId="16" fillId="0" borderId="0"/>
    <xf numFmtId="0" fontId="10" fillId="0" borderId="0"/>
    <xf numFmtId="164" fontId="11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6" fillId="0" borderId="0"/>
    <xf numFmtId="41" fontId="10" fillId="0" borderId="0" applyFont="0" applyFill="0" applyBorder="0" applyAlignment="0" applyProtection="0"/>
    <xf numFmtId="164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</cellStyleXfs>
  <cellXfs count="54">
    <xf numFmtId="164" fontId="0" fillId="0" borderId="0" xfId="0"/>
    <xf numFmtId="164" fontId="14" fillId="3" borderId="3" xfId="0" quotePrefix="1" applyFont="1" applyFill="1" applyBorder="1" applyAlignment="1" applyProtection="1">
      <alignment horizontal="left" vertical="center" wrapText="1" indent="1"/>
    </xf>
    <xf numFmtId="164" fontId="14" fillId="4" borderId="3" xfId="0" quotePrefix="1" applyFont="1" applyFill="1" applyBorder="1" applyAlignment="1" applyProtection="1">
      <alignment horizontal="left" vertical="center" wrapText="1" indent="1"/>
    </xf>
    <xf numFmtId="164" fontId="14" fillId="6" borderId="3" xfId="0" quotePrefix="1" applyFont="1" applyFill="1" applyBorder="1" applyAlignment="1" applyProtection="1">
      <alignment horizontal="left" vertical="center" wrapText="1" indent="1"/>
    </xf>
    <xf numFmtId="164" fontId="14" fillId="6" borderId="3" xfId="0" applyFont="1" applyFill="1" applyBorder="1" applyAlignment="1" applyProtection="1">
      <alignment horizontal="left" vertical="center" wrapText="1" indent="1"/>
    </xf>
    <xf numFmtId="164" fontId="13" fillId="0" borderId="0" xfId="58" applyNumberFormat="1" applyFont="1" applyAlignment="1">
      <alignment vertical="center"/>
    </xf>
    <xf numFmtId="164" fontId="21" fillId="0" borderId="1" xfId="58" applyNumberFormat="1" applyFont="1" applyBorder="1" applyAlignment="1" applyProtection="1">
      <alignment horizontal="center" vertical="center"/>
    </xf>
    <xf numFmtId="164" fontId="14" fillId="0" borderId="3" xfId="0" quotePrefix="1" applyFont="1" applyFill="1" applyBorder="1" applyAlignment="1" applyProtection="1">
      <alignment horizontal="left" vertical="center" indent="1"/>
    </xf>
    <xf numFmtId="164" fontId="13" fillId="3" borderId="0" xfId="58" applyNumberFormat="1" applyFont="1" applyFill="1" applyAlignment="1">
      <alignment vertical="center"/>
    </xf>
    <xf numFmtId="165" fontId="20" fillId="2" borderId="0" xfId="58" applyNumberFormat="1" applyFont="1" applyFill="1" applyBorder="1" applyAlignment="1">
      <alignment horizontal="left" vertical="center" indent="1"/>
    </xf>
    <xf numFmtId="164" fontId="14" fillId="4" borderId="3" xfId="58" applyNumberFormat="1" applyFont="1" applyFill="1" applyBorder="1" applyAlignment="1">
      <alignment horizontal="left" vertical="center" indent="1"/>
    </xf>
    <xf numFmtId="164" fontId="14" fillId="4" borderId="0" xfId="58" applyNumberFormat="1" applyFont="1" applyFill="1" applyBorder="1" applyAlignment="1">
      <alignment horizontal="left" vertical="center" indent="1"/>
    </xf>
    <xf numFmtId="164" fontId="13" fillId="5" borderId="2" xfId="58" applyNumberFormat="1" applyFont="1" applyFill="1" applyBorder="1" applyAlignment="1">
      <alignment vertical="center"/>
    </xf>
    <xf numFmtId="164" fontId="13" fillId="5" borderId="2" xfId="58" applyNumberFormat="1" applyFont="1" applyFill="1" applyBorder="1" applyAlignment="1">
      <alignment vertical="center" wrapText="1"/>
    </xf>
    <xf numFmtId="164" fontId="12" fillId="5" borderId="2" xfId="44" applyNumberFormat="1" applyFont="1" applyFill="1" applyBorder="1" applyAlignment="1" applyProtection="1">
      <alignment vertical="center"/>
    </xf>
    <xf numFmtId="43" fontId="13" fillId="5" borderId="2" xfId="1" applyFont="1" applyFill="1" applyBorder="1" applyAlignment="1">
      <alignment vertical="center"/>
    </xf>
    <xf numFmtId="164" fontId="13" fillId="3" borderId="0" xfId="58" applyNumberFormat="1" applyFont="1" applyFill="1" applyBorder="1" applyAlignment="1">
      <alignment vertical="center"/>
    </xf>
    <xf numFmtId="177" fontId="13" fillId="3" borderId="0" xfId="58" applyNumberFormat="1" applyFont="1" applyFill="1" applyAlignment="1" applyProtection="1">
      <alignment vertical="center"/>
    </xf>
    <xf numFmtId="39" fontId="13" fillId="6" borderId="8" xfId="1" applyNumberFormat="1" applyFont="1" applyFill="1" applyBorder="1" applyAlignment="1">
      <alignment horizontal="right" vertical="center" indent="4"/>
    </xf>
    <xf numFmtId="39" fontId="13" fillId="6" borderId="9" xfId="1" applyNumberFormat="1" applyFont="1" applyFill="1" applyBorder="1" applyAlignment="1">
      <alignment horizontal="right" vertical="center" indent="4"/>
    </xf>
    <xf numFmtId="39" fontId="22" fillId="0" borderId="0" xfId="1" applyNumberFormat="1" applyFont="1" applyFill="1" applyAlignment="1">
      <alignment horizontal="right" vertical="center" indent="4"/>
    </xf>
    <xf numFmtId="39" fontId="22" fillId="0" borderId="8" xfId="1" applyNumberFormat="1" applyFont="1" applyFill="1" applyBorder="1" applyAlignment="1">
      <alignment horizontal="right" vertical="center" indent="4"/>
    </xf>
    <xf numFmtId="39" fontId="22" fillId="4" borderId="8" xfId="1" applyNumberFormat="1" applyFont="1" applyFill="1" applyBorder="1" applyAlignment="1">
      <alignment horizontal="right" vertical="center" indent="4"/>
    </xf>
    <xf numFmtId="39" fontId="22" fillId="2" borderId="0" xfId="1" applyNumberFormat="1" applyFont="1" applyFill="1" applyBorder="1" applyAlignment="1" applyProtection="1">
      <alignment horizontal="right" vertical="center" indent="4"/>
    </xf>
    <xf numFmtId="39" fontId="22" fillId="4" borderId="8" xfId="1" applyNumberFormat="1" applyFont="1" applyFill="1" applyBorder="1" applyAlignment="1" applyProtection="1">
      <alignment horizontal="right" vertical="center" indent="4"/>
    </xf>
    <xf numFmtId="39" fontId="22" fillId="4" borderId="9" xfId="1" applyNumberFormat="1" applyFont="1" applyFill="1" applyBorder="1" applyAlignment="1" applyProtection="1">
      <alignment horizontal="right" vertical="center" indent="4"/>
    </xf>
    <xf numFmtId="164" fontId="21" fillId="0" borderId="1" xfId="58" applyNumberFormat="1" applyFont="1" applyBorder="1" applyAlignment="1" applyProtection="1">
      <alignment horizontal="right" vertical="center" indent="4"/>
    </xf>
    <xf numFmtId="164" fontId="21" fillId="0" borderId="1" xfId="58" applyNumberFormat="1" applyFont="1" applyBorder="1" applyAlignment="1" applyProtection="1">
      <alignment horizontal="right" vertical="center" indent="3"/>
    </xf>
    <xf numFmtId="39" fontId="22" fillId="4" borderId="4" xfId="1" applyNumberFormat="1" applyFont="1" applyFill="1" applyBorder="1" applyAlignment="1">
      <alignment horizontal="right" vertical="center" indent="4"/>
    </xf>
    <xf numFmtId="164" fontId="14" fillId="0" borderId="0" xfId="58" applyNumberFormat="1" applyFont="1" applyFill="1" applyBorder="1" applyAlignment="1">
      <alignment horizontal="left" vertical="center" indent="1"/>
    </xf>
    <xf numFmtId="39" fontId="22" fillId="0" borderId="8" xfId="1" applyNumberFormat="1" applyFont="1" applyFill="1" applyBorder="1" applyAlignment="1" applyProtection="1">
      <alignment horizontal="right" vertical="center" indent="4"/>
    </xf>
    <xf numFmtId="39" fontId="22" fillId="0" borderId="9" xfId="1" applyNumberFormat="1" applyFont="1" applyFill="1" applyBorder="1" applyAlignment="1" applyProtection="1">
      <alignment horizontal="right" vertical="center" indent="4"/>
    </xf>
    <xf numFmtId="164" fontId="14" fillId="0" borderId="3" xfId="58" applyNumberFormat="1" applyFont="1" applyFill="1" applyBorder="1" applyAlignment="1">
      <alignment horizontal="left" vertical="center" indent="1"/>
    </xf>
    <xf numFmtId="164" fontId="14" fillId="0" borderId="14" xfId="58" applyNumberFormat="1" applyFont="1" applyFill="1" applyBorder="1" applyAlignment="1">
      <alignment horizontal="left" vertical="center" indent="1"/>
    </xf>
    <xf numFmtId="39" fontId="22" fillId="0" borderId="16" xfId="1" applyNumberFormat="1" applyFont="1" applyFill="1" applyBorder="1" applyAlignment="1" applyProtection="1">
      <alignment horizontal="right" vertical="center" indent="4"/>
    </xf>
    <xf numFmtId="39" fontId="22" fillId="0" borderId="15" xfId="1" applyNumberFormat="1" applyFont="1" applyFill="1" applyBorder="1" applyAlignment="1" applyProtection="1">
      <alignment horizontal="right" vertical="center" indent="4"/>
    </xf>
    <xf numFmtId="164" fontId="21" fillId="0" borderId="5" xfId="58" applyNumberFormat="1" applyFont="1" applyBorder="1" applyAlignment="1" applyProtection="1">
      <alignment horizontal="center" vertical="center"/>
    </xf>
    <xf numFmtId="164" fontId="21" fillId="0" borderId="7" xfId="58" applyNumberFormat="1" applyFont="1" applyBorder="1" applyAlignment="1" applyProtection="1">
      <alignment horizontal="center" vertical="center"/>
    </xf>
    <xf numFmtId="49" fontId="21" fillId="0" borderId="6" xfId="58" applyNumberFormat="1" applyFont="1" applyBorder="1" applyAlignment="1" applyProtection="1">
      <alignment horizontal="right" vertical="center" indent="4"/>
    </xf>
    <xf numFmtId="49" fontId="21" fillId="0" borderId="15" xfId="58" applyNumberFormat="1" applyFont="1" applyBorder="1" applyAlignment="1" applyProtection="1">
      <alignment horizontal="right" vertical="center" indent="4"/>
    </xf>
    <xf numFmtId="164" fontId="21" fillId="0" borderId="11" xfId="58" applyNumberFormat="1" applyFont="1" applyBorder="1" applyAlignment="1" applyProtection="1">
      <alignment horizontal="center" vertical="center"/>
    </xf>
    <xf numFmtId="164" fontId="21" fillId="0" borderId="12" xfId="58" applyNumberFormat="1" applyFont="1" applyBorder="1" applyAlignment="1" applyProtection="1">
      <alignment horizontal="center" vertical="center"/>
    </xf>
    <xf numFmtId="177" fontId="13" fillId="3" borderId="0" xfId="58" applyNumberFormat="1" applyFont="1" applyFill="1" applyBorder="1" applyAlignment="1" applyProtection="1">
      <alignment horizontal="right" vertical="top"/>
    </xf>
    <xf numFmtId="164" fontId="21" fillId="0" borderId="13" xfId="58" applyNumberFormat="1" applyFont="1" applyBorder="1" applyAlignment="1" applyProtection="1">
      <alignment horizontal="center" vertical="center"/>
    </xf>
    <xf numFmtId="49" fontId="21" fillId="0" borderId="6" xfId="58" applyNumberFormat="1" applyFont="1" applyBorder="1" applyAlignment="1" applyProtection="1">
      <alignment horizontal="center" vertical="center"/>
    </xf>
    <xf numFmtId="49" fontId="21" fillId="0" borderId="10" xfId="58" applyNumberFormat="1" applyFont="1" applyBorder="1" applyAlignment="1" applyProtection="1">
      <alignment horizontal="center" vertical="center"/>
    </xf>
    <xf numFmtId="164" fontId="23" fillId="0" borderId="0" xfId="58" applyNumberFormat="1" applyFont="1" applyFill="1" applyBorder="1" applyAlignment="1">
      <alignment vertical="center"/>
    </xf>
    <xf numFmtId="164" fontId="24" fillId="0" borderId="0" xfId="58" applyNumberFormat="1" applyFont="1" applyFill="1" applyBorder="1" applyAlignment="1" applyProtection="1">
      <alignment horizontal="center" vertical="center"/>
    </xf>
    <xf numFmtId="39" fontId="23" fillId="0" borderId="0" xfId="1" applyNumberFormat="1" applyFont="1" applyFill="1" applyBorder="1" applyAlignment="1">
      <alignment horizontal="right" vertical="center" indent="2"/>
    </xf>
    <xf numFmtId="39" fontId="23" fillId="0" borderId="0" xfId="1" applyNumberFormat="1" applyFont="1" applyFill="1" applyBorder="1" applyAlignment="1" applyProtection="1">
      <alignment horizontal="right" vertical="center" indent="2"/>
    </xf>
    <xf numFmtId="39" fontId="23" fillId="0" borderId="0" xfId="1" applyNumberFormat="1" applyFont="1" applyFill="1" applyBorder="1" applyAlignment="1" applyProtection="1">
      <alignment horizontal="right" vertical="center" indent="3"/>
    </xf>
    <xf numFmtId="164" fontId="25" fillId="0" borderId="0" xfId="58" applyNumberFormat="1" applyFont="1" applyAlignment="1">
      <alignment vertical="center"/>
    </xf>
    <xf numFmtId="164" fontId="25" fillId="0" borderId="0" xfId="58" quotePrefix="1" applyNumberFormat="1" applyFont="1" applyAlignment="1">
      <alignment horizontal="right" vertical="center"/>
    </xf>
    <xf numFmtId="164" fontId="26" fillId="0" borderId="0" xfId="58" applyNumberFormat="1" applyFont="1" applyAlignment="1">
      <alignment horizontal="center" vertical="center"/>
    </xf>
  </cellXfs>
  <cellStyles count="93">
    <cellStyle name="Comma" xfId="1" builtinId="3"/>
    <cellStyle name="Comma 10" xfId="82"/>
    <cellStyle name="Comma 2" xfId="2"/>
    <cellStyle name="Comma 2 2" xfId="3"/>
    <cellStyle name="Comma 2 2 2" xfId="4"/>
    <cellStyle name="Comma 3" xfId="5"/>
    <cellStyle name="Comma 3 2" xfId="6"/>
    <cellStyle name="Comma 3 2 2" xfId="7"/>
    <cellStyle name="Comma 3 3" xfId="8"/>
    <cellStyle name="Comma 4" xfId="9"/>
    <cellStyle name="Comma 4 2" xfId="10"/>
    <cellStyle name="Comma 5" xfId="11"/>
    <cellStyle name="Comma 6" xfId="12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0"/>
    <cellStyle name="Normal 18" xfId="21"/>
    <cellStyle name="Normal 19" xfId="22"/>
    <cellStyle name="Normal 2" xfId="23"/>
    <cellStyle name="Normal 2 2" xfId="24"/>
    <cellStyle name="Normal 2 2 2" xfId="25"/>
    <cellStyle name="Normal 2 3" xfId="26"/>
    <cellStyle name="Normal 2 3 2" xfId="27"/>
    <cellStyle name="Normal 2 3_Feb(indicator)" xfId="28"/>
    <cellStyle name="Normal 2 4" xfId="29"/>
    <cellStyle name="Normal 2 5" xfId="76"/>
    <cellStyle name="Normal 2 5 2" xfId="84"/>
    <cellStyle name="Normal 2 6" xfId="78"/>
    <cellStyle name="Normal 2 7" xfId="80"/>
    <cellStyle name="Normal 2 7 2" xfId="85"/>
    <cellStyle name="Normal 2_P-88 to 94(Social)29-10-13(Last)" xfId="30"/>
    <cellStyle name="Normal 20" xfId="31"/>
    <cellStyle name="Normal 21" xfId="32"/>
    <cellStyle name="Normal 22" xfId="33"/>
    <cellStyle name="Normal 23" xfId="34"/>
    <cellStyle name="Normal 24" xfId="35"/>
    <cellStyle name="Normal 25" xfId="36"/>
    <cellStyle name="Normal 26" xfId="37"/>
    <cellStyle name="Normal 27" xfId="38"/>
    <cellStyle name="Normal 28" xfId="39"/>
    <cellStyle name="Normal 29" xfId="40"/>
    <cellStyle name="Normal 3" xfId="41"/>
    <cellStyle name="Normal 3 2" xfId="42"/>
    <cellStyle name="Normal 3 2 2" xfId="43"/>
    <cellStyle name="Normal 3 2 2 2" xfId="91"/>
    <cellStyle name="Normal 3 2 3" xfId="77"/>
    <cellStyle name="Normal 3 2 4" xfId="79"/>
    <cellStyle name="Normal 3 2 5" xfId="81"/>
    <cellStyle name="Normal 3 2 5 2" xfId="86"/>
    <cellStyle name="Normal 3 2 6" xfId="87"/>
    <cellStyle name="Normal 3 2 6 2" xfId="89"/>
    <cellStyle name="Normal 3 2 6 3" xfId="90"/>
    <cellStyle name="Normal 3 2 7" xfId="88"/>
    <cellStyle name="Normal 3 3" xfId="44"/>
    <cellStyle name="Normal 30" xfId="45"/>
    <cellStyle name="Normal 31" xfId="46"/>
    <cellStyle name="Normal 32" xfId="47"/>
    <cellStyle name="Normal 33" xfId="48"/>
    <cellStyle name="Normal 34" xfId="49"/>
    <cellStyle name="Normal 35" xfId="50"/>
    <cellStyle name="Normal 36" xfId="51"/>
    <cellStyle name="Normal 37" xfId="52"/>
    <cellStyle name="Normal 38" xfId="53"/>
    <cellStyle name="Normal 39" xfId="54"/>
    <cellStyle name="Normal 4" xfId="55"/>
    <cellStyle name="Normal 40" xfId="56"/>
    <cellStyle name="Normal 41" xfId="57"/>
    <cellStyle name="Normal 42" xfId="58"/>
    <cellStyle name="Normal 43" xfId="59"/>
    <cellStyle name="Normal 44" xfId="60"/>
    <cellStyle name="Normal 45" xfId="61"/>
    <cellStyle name="Normal 46" xfId="62"/>
    <cellStyle name="Normal 47" xfId="63"/>
    <cellStyle name="Normal 48" xfId="64"/>
    <cellStyle name="Normal 49" xfId="65"/>
    <cellStyle name="Normal 5" xfId="66"/>
    <cellStyle name="Normal 50" xfId="67"/>
    <cellStyle name="Normal 51" xfId="68"/>
    <cellStyle name="Normal 52" xfId="69"/>
    <cellStyle name="Normal 53" xfId="92"/>
    <cellStyle name="Normal 53 2" xfId="83"/>
    <cellStyle name="Normal 6" xfId="70"/>
    <cellStyle name="Normal 7" xfId="71"/>
    <cellStyle name="Normal 8" xfId="72"/>
    <cellStyle name="Normal 8 2" xfId="73"/>
    <cellStyle name="Normal 8 2 2" xfId="74"/>
    <cellStyle name="Normal 9" xfId="7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F"/>
      <color rgb="FFD8D8D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550699800059482E-3"/>
          <c:y val="3.7711910160890892E-2"/>
          <c:w val="0.97823479005998304"/>
          <c:h val="0.708301655095169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Import Duty Normal Trade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source!$C$4:$E$4</c:f>
              <c:strCache>
                <c:ptCount val="3"/>
                <c:pt idx="0">
                  <c:v>2020-2021
(April-March)</c:v>
                </c:pt>
                <c:pt idx="1">
                  <c:v>2021-2022
(April-March)</c:v>
                </c:pt>
                <c:pt idx="2">
                  <c:v>2022-2023
(April-June)</c:v>
                </c:pt>
              </c:strCache>
            </c:strRef>
          </c:cat>
          <c:val>
            <c:numRef>
              <c:f>source!$C$5:$E$5</c:f>
              <c:numCache>
                <c:formatCode>_(* #,##0.00_);_(* \(#,##0.00\);_(* "-"??_);_(@_)</c:formatCode>
                <c:ptCount val="3"/>
                <c:pt idx="0">
                  <c:v>262211.29999999993</c:v>
                </c:pt>
                <c:pt idx="1">
                  <c:v>268704.98699999996</c:v>
                </c:pt>
                <c:pt idx="2">
                  <c:v>72740.569999999992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68-4DF6-BEA8-5601DB726C42}"/>
            </c:ext>
          </c:extLst>
        </c:ser>
        <c:ser>
          <c:idx val="1"/>
          <c:order val="1"/>
          <c:tx>
            <c:strRef>
              <c:f>source!$B$6</c:f>
              <c:strCache>
                <c:ptCount val="1"/>
                <c:pt idx="0">
                  <c:v>Import Duty Border Trade</c:v>
                </c:pt>
              </c:strCache>
            </c:strRef>
          </c:tx>
          <c:invertIfNegative val="0"/>
          <c:dLbls>
            <c:dLbl>
              <c:idx val="2"/>
              <c:layout>
                <c:manualLayout>
                  <c:x val="7.2370007803078673E-3"/>
                  <c:y val="-7.092617821599350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68-4DF6-BEA8-5601DB726C4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source!$C$4:$E$4</c:f>
              <c:strCache>
                <c:ptCount val="3"/>
                <c:pt idx="0">
                  <c:v>2020-2021
(April-March)</c:v>
                </c:pt>
                <c:pt idx="1">
                  <c:v>2021-2022
(April-March)</c:v>
                </c:pt>
                <c:pt idx="2">
                  <c:v>2022-2023
(April-June)</c:v>
                </c:pt>
              </c:strCache>
            </c:strRef>
          </c:cat>
          <c:val>
            <c:numRef>
              <c:f>source!$C$6:$E$6</c:f>
              <c:numCache>
                <c:formatCode>_(* #,##0.00_);_(* \(#,##0.00\);_(* "-"??_);_(@_)</c:formatCode>
                <c:ptCount val="3"/>
                <c:pt idx="0">
                  <c:v>60124.99</c:v>
                </c:pt>
                <c:pt idx="1">
                  <c:v>79885.709999999992</c:v>
                </c:pt>
                <c:pt idx="2">
                  <c:v>16252.806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C68-4DF6-BEA8-5601DB726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3319552"/>
        <c:axId val="243321088"/>
      </c:barChart>
      <c:catAx>
        <c:axId val="243319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lang="en-US" b="1"/>
            </a:pPr>
            <a:endParaRPr lang="en-US"/>
          </a:p>
        </c:txPr>
        <c:crossAx val="243321088"/>
        <c:crosses val="autoZero"/>
        <c:auto val="1"/>
        <c:lblAlgn val="ctr"/>
        <c:lblOffset val="100"/>
        <c:noMultiLvlLbl val="0"/>
      </c:catAx>
      <c:valAx>
        <c:axId val="243321088"/>
        <c:scaling>
          <c:orientation val="minMax"/>
        </c:scaling>
        <c:delete val="1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numFmt formatCode="_(* #,##0.00_);_(* \(#,##0.00\);_(* &quot;-&quot;??_);_(@_)" sourceLinked="1"/>
        <c:majorTickMark val="out"/>
        <c:minorTickMark val="none"/>
        <c:tickLblPos val="none"/>
        <c:crossAx val="243319552"/>
        <c:crosses val="autoZero"/>
        <c:crossBetween val="between"/>
      </c:valAx>
      <c:spPr>
        <a:solidFill>
          <a:srgbClr val="D9D9D9"/>
        </a:solidFill>
      </c:spPr>
    </c:plotArea>
    <c:legend>
      <c:legendPos val="b"/>
      <c:layout>
        <c:manualLayout>
          <c:xMode val="edge"/>
          <c:yMode val="edge"/>
          <c:x val="0.18542160813324987"/>
          <c:y val="0.86269074494522535"/>
          <c:w val="0.68538275572692609"/>
          <c:h val="0.10306742505515866"/>
        </c:manualLayout>
      </c:layout>
      <c:overlay val="0"/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  <c:showDLblsOverMax val="0"/>
  </c:chart>
  <c:spPr>
    <a:solidFill>
      <a:srgbClr val="D9D9D9"/>
    </a:solidFill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342900</xdr:rowOff>
    </xdr:from>
    <xdr:to>
      <xdr:col>4</xdr:col>
      <xdr:colOff>0</xdr:colOff>
      <xdr:row>44</xdr:row>
      <xdr:rowOff>0</xdr:rowOff>
    </xdr:to>
    <xdr:graphicFrame macro="">
      <xdr:nvGraphicFramePr>
        <xdr:cNvPr id="2" name="Chart 8">
          <a:extLst>
            <a:ext uri="{FF2B5EF4-FFF2-40B4-BE49-F238E27FC236}">
              <a16:creationId xmlns="" xmlns:a16="http://schemas.microsoft.com/office/drawing/2014/main" id="{00000000-0008-0000-1000-0000AA91D9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228600</xdr:colOff>
      <xdr:row>41</xdr:row>
      <xdr:rowOff>91440</xdr:rowOff>
    </xdr:from>
    <xdr:to>
      <xdr:col>0</xdr:col>
      <xdr:colOff>1303019</xdr:colOff>
      <xdr:row>43</xdr:row>
      <xdr:rowOff>62865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1000-00000A000000}"/>
            </a:ext>
          </a:extLst>
        </xdr:cNvPr>
        <xdr:cNvSpPr txBox="1"/>
      </xdr:nvSpPr>
      <xdr:spPr>
        <a:xfrm>
          <a:off x="228600" y="9890760"/>
          <a:ext cx="1074419" cy="30670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GB" sz="1000" b="1">
              <a:latin typeface="Arial" pitchFamily="34" charset="0"/>
              <a:cs typeface="Arial" pitchFamily="34" charset="0"/>
            </a:rPr>
            <a:t>Million </a:t>
          </a:r>
          <a:r>
            <a:rPr lang="en-GB" sz="1000" b="1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Kyats</a:t>
          </a:r>
          <a:endParaRPr lang="en-GB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SMEI%20CSO/SMEI%20New%20Ver/Dec%2052%20FDI%20by%20sector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etary/Downloads/Users/admin/Downloads/1%20SMEI%202012-2013,2014(NewVersersion)/SMEI(2014)/Istat%20-%20SMEI(Dec)2015(Blank)/FT/SMEI%20CSO/SMEI%20New%20Ver/Dec%2052%20FDI%20by%20sector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MEI/2022/7.SMEI(July%20cover)/Section%20Data/Finance-%20July%202022%20(27-9-20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2 other -graph"/>
      <sheetName val="52 tran -graph"/>
      <sheetName val="52 mining-graph"/>
      <sheetName val="52 other"/>
      <sheetName val="52 tran"/>
      <sheetName val="52 mining"/>
      <sheetName val="52 graph"/>
      <sheetName val="52 to 5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 4.1 (75)"/>
      <sheetName val="Source 77 (2)"/>
      <sheetName val="T 4.2 (76)"/>
      <sheetName val="Source 78 (3)"/>
      <sheetName val="T 4.3 (77)"/>
      <sheetName val="Source 80 (2)"/>
      <sheetName val="T 4.4 (78)"/>
      <sheetName val="Source 81"/>
      <sheetName val="T 4.4 (79)"/>
      <sheetName val="Source 82"/>
      <sheetName val="T 4.4 (80)"/>
      <sheetName val="Source 83"/>
      <sheetName val="T 4.5 (81)"/>
      <sheetName val="Source 84"/>
      <sheetName val="T 4.5 (82)"/>
      <sheetName val="Source 85"/>
      <sheetName val="T 4.6 (83)"/>
      <sheetName val="Source 86"/>
      <sheetName val="T 4.7 (84)"/>
      <sheetName val="Source 87"/>
      <sheetName val="T 4.8 (85)"/>
      <sheetName val="Source 88"/>
      <sheetName val="T 4.8 (86)"/>
      <sheetName val="Source 89"/>
      <sheetName val="T 4.8 (87)"/>
      <sheetName val="Source 90"/>
      <sheetName val="T 4.9 (88)"/>
      <sheetName val="Source 91"/>
      <sheetName val="Sheet1"/>
      <sheetName val="Sheet2"/>
      <sheetName val="Sheet3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Trading Value
(Million Kyats)</v>
          </cell>
          <cell r="D1" t="str">
            <v>Trading Volume 
(Million Shares)</v>
          </cell>
        </row>
        <row r="2">
          <cell r="B2" t="str">
            <v>2021 June</v>
          </cell>
          <cell r="C2">
            <v>430.286</v>
          </cell>
          <cell r="D2">
            <v>7.9000000000000001E-2</v>
          </cell>
        </row>
        <row r="3">
          <cell r="B3" t="str">
            <v>2021 July</v>
          </cell>
          <cell r="C3">
            <v>231.666</v>
          </cell>
          <cell r="D3">
            <v>4.7E-2</v>
          </cell>
        </row>
        <row r="4">
          <cell r="B4" t="str">
            <v>2021 Aug</v>
          </cell>
          <cell r="C4">
            <v>305.42200000000003</v>
          </cell>
          <cell r="D4">
            <v>4.9000000000000002E-2</v>
          </cell>
        </row>
        <row r="5">
          <cell r="B5" t="str">
            <v>2021 Sept</v>
          </cell>
          <cell r="C5">
            <v>931.81799999999998</v>
          </cell>
          <cell r="D5">
            <v>0.22800000000000001</v>
          </cell>
        </row>
        <row r="6">
          <cell r="B6" t="str">
            <v>2021 Oct</v>
          </cell>
          <cell r="C6">
            <v>594.43899999999996</v>
          </cell>
          <cell r="D6">
            <v>0.11</v>
          </cell>
        </row>
        <row r="7">
          <cell r="B7" t="str">
            <v>2021 Nov</v>
          </cell>
          <cell r="C7">
            <v>219.298</v>
          </cell>
          <cell r="D7">
            <v>4.5999999999999999E-2</v>
          </cell>
        </row>
        <row r="8">
          <cell r="B8" t="str">
            <v>2021 Dec</v>
          </cell>
          <cell r="C8">
            <v>191.21899999999999</v>
          </cell>
          <cell r="D8">
            <v>4.3999999999999997E-2</v>
          </cell>
        </row>
        <row r="9">
          <cell r="B9" t="str">
            <v>2022 Jan</v>
          </cell>
          <cell r="C9">
            <v>282.04300000000001</v>
          </cell>
          <cell r="D9">
            <v>6.0999999999999999E-2</v>
          </cell>
        </row>
        <row r="10">
          <cell r="B10" t="str">
            <v>2022 Feb</v>
          </cell>
          <cell r="C10">
            <v>492.90300000000002</v>
          </cell>
          <cell r="D10">
            <v>0.09</v>
          </cell>
        </row>
        <row r="11">
          <cell r="B11" t="str">
            <v>2022 Mar</v>
          </cell>
          <cell r="C11">
            <v>260.63400000000001</v>
          </cell>
          <cell r="D11">
            <v>6.2E-2</v>
          </cell>
        </row>
        <row r="12">
          <cell r="B12" t="str">
            <v>2022 Apr</v>
          </cell>
          <cell r="C12">
            <v>276.21100000000001</v>
          </cell>
          <cell r="D12">
            <v>5.2999999999999999E-2</v>
          </cell>
        </row>
        <row r="13">
          <cell r="B13" t="str">
            <v>2022 May</v>
          </cell>
          <cell r="C13">
            <v>314.03100000000001</v>
          </cell>
          <cell r="D13">
            <v>5.5E-2</v>
          </cell>
        </row>
        <row r="14">
          <cell r="B14" t="str">
            <v>2022  June</v>
          </cell>
          <cell r="C14">
            <v>200.631</v>
          </cell>
          <cell r="D14">
            <v>0.04</v>
          </cell>
        </row>
      </sheetData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autoPageBreaks="0"/>
  </sheetPr>
  <dimension ref="A1:I54"/>
  <sheetViews>
    <sheetView showGridLines="0" tabSelected="1" workbookViewId="0">
      <selection activeCell="XFD1048576" sqref="XFD1048576"/>
    </sheetView>
  </sheetViews>
  <sheetFormatPr defaultColWidth="11.44140625" defaultRowHeight="12.75"/>
  <cols>
    <col min="1" max="1" width="18" style="5" customWidth="1"/>
    <col min="2" max="2" width="18.6640625" style="5" customWidth="1"/>
    <col min="3" max="3" width="20.21875" style="5" customWidth="1"/>
    <col min="4" max="4" width="19.44140625" style="5" customWidth="1"/>
    <col min="5" max="5" width="20.77734375" style="46" customWidth="1"/>
    <col min="6" max="7" width="12.5546875" style="46" bestFit="1" customWidth="1"/>
    <col min="8" max="8" width="11.77734375" style="46" bestFit="1" customWidth="1"/>
    <col min="9" max="9" width="8.6640625" style="46" bestFit="1" customWidth="1"/>
    <col min="10" max="16384" width="11.44140625" style="46"/>
  </cols>
  <sheetData>
    <row r="1" spans="1:8" ht="16.5">
      <c r="A1" s="51"/>
      <c r="B1" s="51"/>
      <c r="C1" s="51"/>
      <c r="D1" s="52" t="s">
        <v>27</v>
      </c>
    </row>
    <row r="2" spans="1:8" ht="15">
      <c r="A2" s="53" t="s">
        <v>28</v>
      </c>
      <c r="B2" s="53"/>
      <c r="C2" s="53"/>
      <c r="D2" s="53"/>
    </row>
    <row r="3" spans="1:8" ht="16.5">
      <c r="B3" s="51"/>
      <c r="C3" s="51"/>
      <c r="D3" s="51"/>
    </row>
    <row r="4" spans="1:8" ht="16.5">
      <c r="A4" s="51" t="s">
        <v>26</v>
      </c>
    </row>
    <row r="6" spans="1:8" ht="30" customHeight="1">
      <c r="A6" s="36" t="s">
        <v>1</v>
      </c>
      <c r="B6" s="38" t="s">
        <v>2</v>
      </c>
      <c r="C6" s="40" t="s">
        <v>3</v>
      </c>
      <c r="D6" s="41"/>
      <c r="E6" s="47"/>
    </row>
    <row r="7" spans="1:8" ht="30" customHeight="1">
      <c r="A7" s="37"/>
      <c r="B7" s="39"/>
      <c r="C7" s="26" t="s">
        <v>4</v>
      </c>
      <c r="D7" s="27" t="s">
        <v>5</v>
      </c>
      <c r="E7" s="47"/>
    </row>
    <row r="8" spans="1:8" ht="30" customHeight="1">
      <c r="A8" s="2" t="s">
        <v>19</v>
      </c>
      <c r="B8" s="18">
        <v>322336.28999999992</v>
      </c>
      <c r="C8" s="18">
        <v>262211.29999999993</v>
      </c>
      <c r="D8" s="19">
        <v>60124.99</v>
      </c>
      <c r="E8" s="48"/>
    </row>
    <row r="9" spans="1:8" ht="30" customHeight="1">
      <c r="A9" s="1" t="s">
        <v>20</v>
      </c>
      <c r="B9" s="20">
        <v>348590.69699999993</v>
      </c>
      <c r="C9" s="21">
        <v>268704.98699999996</v>
      </c>
      <c r="D9" s="20">
        <v>79885.709999999992</v>
      </c>
      <c r="E9" s="48"/>
      <c r="F9" s="46">
        <f>C8/B8*100</f>
        <v>81.347123527419143</v>
      </c>
    </row>
    <row r="10" spans="1:8" ht="30" customHeight="1">
      <c r="A10" s="2" t="s">
        <v>23</v>
      </c>
      <c r="B10" s="22">
        <f>C10+D10</f>
        <v>88993.375999999989</v>
      </c>
      <c r="C10" s="22">
        <f>SUM(C23:C25)</f>
        <v>72740.569999999992</v>
      </c>
      <c r="D10" s="28">
        <f>SUM(D23:D25)</f>
        <v>16252.806</v>
      </c>
      <c r="E10" s="48"/>
      <c r="F10" s="46">
        <f>C9/B9*100</f>
        <v>77.083235241931888</v>
      </c>
    </row>
    <row r="11" spans="1:8" ht="19.899999999999999" customHeight="1">
      <c r="A11" s="9">
        <v>2021</v>
      </c>
      <c r="B11" s="23"/>
      <c r="C11" s="23"/>
      <c r="D11" s="23"/>
      <c r="E11" s="49"/>
      <c r="F11" s="46">
        <f>B9/B8*100-100</f>
        <v>8.1450360429475666</v>
      </c>
    </row>
    <row r="12" spans="1:8" ht="19.899999999999999" customHeight="1">
      <c r="A12" s="29" t="s">
        <v>6</v>
      </c>
      <c r="B12" s="30">
        <v>28106.78</v>
      </c>
      <c r="C12" s="30">
        <v>22116.95</v>
      </c>
      <c r="D12" s="31">
        <v>5989.83</v>
      </c>
      <c r="E12" s="49"/>
      <c r="F12" s="50"/>
      <c r="G12" s="50"/>
      <c r="H12" s="50"/>
    </row>
    <row r="13" spans="1:8" ht="19.899999999999999" customHeight="1">
      <c r="A13" s="10" t="s">
        <v>12</v>
      </c>
      <c r="B13" s="24">
        <v>20351.169999999998</v>
      </c>
      <c r="C13" s="24">
        <v>16032.37</v>
      </c>
      <c r="D13" s="25">
        <v>4318.8</v>
      </c>
      <c r="E13" s="49"/>
      <c r="F13" s="50"/>
      <c r="G13" s="50"/>
      <c r="H13" s="50"/>
    </row>
    <row r="14" spans="1:8" ht="19.899999999999999" customHeight="1">
      <c r="A14" s="32" t="s">
        <v>14</v>
      </c>
      <c r="B14" s="30">
        <v>32006.01</v>
      </c>
      <c r="C14" s="30">
        <v>28142.13</v>
      </c>
      <c r="D14" s="31">
        <v>3863.88</v>
      </c>
      <c r="E14" s="49"/>
      <c r="F14" s="50"/>
      <c r="G14" s="50"/>
      <c r="H14" s="50"/>
    </row>
    <row r="15" spans="1:8" ht="19.899999999999999" customHeight="1">
      <c r="A15" s="10" t="s">
        <v>16</v>
      </c>
      <c r="B15" s="24">
        <v>26006.71</v>
      </c>
      <c r="C15" s="24">
        <v>21100.06</v>
      </c>
      <c r="D15" s="25">
        <v>4906.6499999999996</v>
      </c>
      <c r="E15" s="49"/>
      <c r="F15" s="50"/>
      <c r="G15" s="50"/>
      <c r="H15" s="50"/>
    </row>
    <row r="16" spans="1:8" ht="19.899999999999999" customHeight="1">
      <c r="A16" s="32" t="s">
        <v>17</v>
      </c>
      <c r="B16" s="30">
        <v>30554.27</v>
      </c>
      <c r="C16" s="30">
        <v>25684.53</v>
      </c>
      <c r="D16" s="31">
        <v>4869.74</v>
      </c>
      <c r="E16" s="49"/>
      <c r="F16" s="50"/>
      <c r="G16" s="50"/>
      <c r="H16" s="50"/>
    </row>
    <row r="17" spans="1:8" ht="19.899999999999999" customHeight="1">
      <c r="A17" s="11" t="s">
        <v>22</v>
      </c>
      <c r="B17" s="24">
        <v>28140.753000000001</v>
      </c>
      <c r="C17" s="24">
        <v>24373.673999999999</v>
      </c>
      <c r="D17" s="25">
        <v>3767.0790000000002</v>
      </c>
      <c r="E17" s="49"/>
      <c r="F17" s="50"/>
      <c r="G17" s="50"/>
      <c r="H17" s="50"/>
    </row>
    <row r="18" spans="1:8" ht="19.899999999999999" customHeight="1">
      <c r="A18" s="29" t="s">
        <v>24</v>
      </c>
      <c r="B18" s="30">
        <v>33551.661999999997</v>
      </c>
      <c r="C18" s="30">
        <v>26579.89</v>
      </c>
      <c r="D18" s="31">
        <v>6971.7719999999999</v>
      </c>
      <c r="E18" s="49"/>
      <c r="F18" s="50"/>
      <c r="G18" s="50"/>
      <c r="H18" s="50"/>
    </row>
    <row r="19" spans="1:8" ht="19.899999999999999" customHeight="1">
      <c r="A19" s="9">
        <v>2022</v>
      </c>
      <c r="B19" s="23"/>
      <c r="C19" s="23"/>
      <c r="D19" s="23"/>
      <c r="E19" s="49"/>
      <c r="F19" s="50"/>
      <c r="G19" s="50"/>
      <c r="H19" s="50"/>
    </row>
    <row r="20" spans="1:8" ht="19.899999999999999" customHeight="1">
      <c r="A20" s="10" t="s">
        <v>11</v>
      </c>
      <c r="B20" s="24">
        <v>29800.019</v>
      </c>
      <c r="C20" s="24">
        <v>26187.126</v>
      </c>
      <c r="D20" s="25">
        <v>3612.893</v>
      </c>
      <c r="E20" s="49"/>
      <c r="F20" s="50"/>
      <c r="G20" s="50"/>
      <c r="H20" s="50"/>
    </row>
    <row r="21" spans="1:8" ht="19.899999999999999" customHeight="1">
      <c r="A21" s="32" t="s">
        <v>13</v>
      </c>
      <c r="B21" s="30">
        <v>34842.896000000001</v>
      </c>
      <c r="C21" s="30">
        <v>29960.25</v>
      </c>
      <c r="D21" s="31">
        <v>4882.6459999999997</v>
      </c>
      <c r="E21" s="49"/>
      <c r="F21" s="50"/>
      <c r="G21" s="50"/>
      <c r="H21" s="50"/>
    </row>
    <row r="22" spans="1:8" ht="19.899999999999999" customHeight="1">
      <c r="A22" s="10" t="s">
        <v>15</v>
      </c>
      <c r="B22" s="24">
        <v>32778.716</v>
      </c>
      <c r="C22" s="24">
        <v>3741.7249999999999</v>
      </c>
      <c r="D22" s="25">
        <v>29036.991000000002</v>
      </c>
      <c r="E22" s="49"/>
      <c r="F22" s="50"/>
      <c r="G22" s="50"/>
      <c r="H22" s="50"/>
    </row>
    <row r="23" spans="1:8" ht="19.899999999999999" customHeight="1">
      <c r="A23" s="32" t="s">
        <v>18</v>
      </c>
      <c r="B23" s="30">
        <f>SUM(C23:D23)</f>
        <v>21870.253999999997</v>
      </c>
      <c r="C23" s="30">
        <v>17913.099999999999</v>
      </c>
      <c r="D23" s="31">
        <v>3957.154</v>
      </c>
      <c r="E23" s="49"/>
    </row>
    <row r="24" spans="1:8" ht="19.899999999999999" customHeight="1">
      <c r="A24" s="10" t="s">
        <v>21</v>
      </c>
      <c r="B24" s="24">
        <v>31394.077000000001</v>
      </c>
      <c r="C24" s="24">
        <v>25679.674999999999</v>
      </c>
      <c r="D24" s="25">
        <v>5714.402</v>
      </c>
      <c r="E24" s="49"/>
    </row>
    <row r="25" spans="1:8" ht="19.899999999999999" customHeight="1">
      <c r="A25" s="33" t="s">
        <v>25</v>
      </c>
      <c r="B25" s="34">
        <f>C25+D25</f>
        <v>35729.044999999998</v>
      </c>
      <c r="C25" s="34">
        <v>29147.794999999998</v>
      </c>
      <c r="D25" s="35">
        <v>6581.25</v>
      </c>
      <c r="E25" s="49"/>
    </row>
    <row r="26" spans="1:8" ht="19.899999999999999" customHeight="1">
      <c r="A26" s="16"/>
      <c r="B26" s="17"/>
      <c r="C26" s="42" t="s">
        <v>7</v>
      </c>
      <c r="D26" s="42"/>
      <c r="E26" s="49"/>
      <c r="F26" s="50"/>
      <c r="G26" s="50"/>
      <c r="H26" s="50"/>
    </row>
    <row r="27" spans="1:8" ht="57" customHeight="1">
      <c r="A27" s="8"/>
      <c r="B27" s="8"/>
      <c r="C27" s="8"/>
      <c r="D27" s="8"/>
    </row>
    <row r="28" spans="1:8" ht="15.75" customHeight="1">
      <c r="A28" s="8"/>
      <c r="B28" s="8"/>
      <c r="C28" s="8"/>
      <c r="D28" s="8"/>
    </row>
    <row r="29" spans="1:8" ht="15.75" customHeight="1">
      <c r="A29" s="8"/>
      <c r="B29" s="8"/>
      <c r="C29" s="8"/>
      <c r="D29" s="8"/>
    </row>
    <row r="30" spans="1:8" ht="15.75" customHeight="1">
      <c r="A30" s="8"/>
      <c r="B30" s="8"/>
      <c r="C30" s="8"/>
      <c r="D30" s="8"/>
    </row>
    <row r="31" spans="1:8" ht="12.75" customHeight="1">
      <c r="A31" s="8"/>
      <c r="B31" s="8"/>
      <c r="C31" s="8"/>
      <c r="D31" s="8"/>
      <c r="G31" s="46" t="s">
        <v>8</v>
      </c>
    </row>
    <row r="32" spans="1:8">
      <c r="A32" s="8"/>
      <c r="B32" s="8"/>
      <c r="C32" s="8"/>
      <c r="D32" s="8"/>
    </row>
    <row r="33" spans="1:9">
      <c r="A33" s="8"/>
      <c r="B33" s="8"/>
      <c r="C33" s="8"/>
      <c r="D33" s="8"/>
    </row>
    <row r="34" spans="1:9">
      <c r="A34" s="8"/>
      <c r="B34" s="8"/>
      <c r="C34" s="8"/>
      <c r="D34" s="8"/>
    </row>
    <row r="35" spans="1:9">
      <c r="A35" s="8"/>
      <c r="B35" s="8"/>
      <c r="C35" s="8"/>
      <c r="D35" s="8"/>
    </row>
    <row r="36" spans="1:9">
      <c r="A36" s="8"/>
      <c r="B36" s="8"/>
      <c r="C36" s="8"/>
      <c r="D36" s="8"/>
      <c r="I36" s="46" t="s">
        <v>0</v>
      </c>
    </row>
    <row r="37" spans="1:9">
      <c r="A37" s="8"/>
      <c r="B37" s="8"/>
      <c r="C37" s="8"/>
      <c r="D37" s="8"/>
    </row>
    <row r="38" spans="1:9">
      <c r="A38" s="8"/>
      <c r="B38" s="8"/>
      <c r="C38" s="8"/>
      <c r="D38" s="8"/>
    </row>
    <row r="39" spans="1:9">
      <c r="A39" s="8"/>
      <c r="B39" s="8"/>
      <c r="C39" s="8"/>
      <c r="D39" s="8"/>
    </row>
    <row r="40" spans="1:9">
      <c r="A40" s="8"/>
      <c r="B40" s="8"/>
      <c r="C40" s="8"/>
      <c r="D40" s="8"/>
    </row>
    <row r="41" spans="1:9">
      <c r="A41" s="8"/>
      <c r="B41" s="8"/>
      <c r="C41" s="8"/>
      <c r="D41" s="8"/>
    </row>
    <row r="42" spans="1:9">
      <c r="A42" s="8"/>
      <c r="B42" s="8"/>
      <c r="C42" s="8"/>
      <c r="D42" s="8"/>
    </row>
    <row r="43" spans="1:9">
      <c r="A43" s="8"/>
      <c r="B43" s="8"/>
      <c r="C43" s="8"/>
      <c r="D43" s="8"/>
    </row>
    <row r="44" spans="1:9">
      <c r="A44" s="8"/>
      <c r="B44" s="8"/>
      <c r="C44" s="8"/>
      <c r="D44" s="8"/>
    </row>
    <row r="45" spans="1:9">
      <c r="A45" s="8"/>
      <c r="B45" s="8"/>
      <c r="C45" s="8"/>
      <c r="D45" s="8"/>
    </row>
    <row r="46" spans="1:9">
      <c r="A46" s="8"/>
      <c r="B46" s="8"/>
      <c r="C46" s="8"/>
      <c r="D46" s="8"/>
    </row>
    <row r="47" spans="1:9">
      <c r="A47" s="8"/>
      <c r="B47" s="8"/>
      <c r="C47" s="8"/>
      <c r="D47" s="8"/>
    </row>
    <row r="53" ht="46.5" customHeight="1"/>
    <row r="54" ht="30.75" customHeight="1"/>
  </sheetData>
  <mergeCells count="5">
    <mergeCell ref="A6:A7"/>
    <mergeCell ref="B6:B7"/>
    <mergeCell ref="C6:D6"/>
    <mergeCell ref="C26:D26"/>
    <mergeCell ref="A2:D2"/>
  </mergeCells>
  <printOptions horizontalCentered="1" verticalCentered="1"/>
  <pageMargins left="0.25" right="0.25" top="0.25" bottom="0.25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13"/>
  <sheetViews>
    <sheetView workbookViewId="0">
      <selection activeCell="XFD1048576" sqref="XFD1048576"/>
    </sheetView>
  </sheetViews>
  <sheetFormatPr defaultRowHeight="15.75"/>
  <cols>
    <col min="1" max="1" width="15" customWidth="1"/>
    <col min="2" max="2" width="19.88671875" bestFit="1" customWidth="1"/>
    <col min="3" max="3" width="20.109375" customWidth="1"/>
    <col min="4" max="4" width="16.109375" customWidth="1"/>
    <col min="5" max="5" width="18.33203125" customWidth="1"/>
    <col min="6" max="6" width="19.5546875" customWidth="1"/>
    <col min="7" max="7" width="14.88671875" customWidth="1"/>
  </cols>
  <sheetData>
    <row r="4" spans="2:5" ht="39.75" customHeight="1">
      <c r="B4" s="12"/>
      <c r="C4" s="13" t="str">
        <f>page1!$A$8</f>
        <v>2020-2021
(April-March)</v>
      </c>
      <c r="D4" s="13" t="str">
        <f>page1!$A$9</f>
        <v>2021-2022
(April-March)</v>
      </c>
      <c r="E4" s="13" t="str">
        <f>page1!$A$10</f>
        <v>2022-2023
(April-June)</v>
      </c>
    </row>
    <row r="5" spans="2:5">
      <c r="B5" s="14" t="s">
        <v>9</v>
      </c>
      <c r="C5" s="15">
        <f>D11</f>
        <v>262211.29999999993</v>
      </c>
      <c r="D5" s="15">
        <f>D12</f>
        <v>268704.98699999996</v>
      </c>
      <c r="E5" s="15">
        <f>D13</f>
        <v>72740.569999999992</v>
      </c>
    </row>
    <row r="6" spans="2:5">
      <c r="B6" s="14" t="s">
        <v>10</v>
      </c>
      <c r="C6" s="15">
        <f>E11</f>
        <v>60124.99</v>
      </c>
      <c r="D6" s="15">
        <f>E12</f>
        <v>79885.709999999992</v>
      </c>
      <c r="E6" s="15">
        <f>E13</f>
        <v>16252.806</v>
      </c>
    </row>
    <row r="9" spans="2:5">
      <c r="B9" s="43" t="s">
        <v>1</v>
      </c>
      <c r="C9" s="44" t="s">
        <v>2</v>
      </c>
      <c r="D9" s="40" t="s">
        <v>3</v>
      </c>
      <c r="E9" s="41"/>
    </row>
    <row r="10" spans="2:5">
      <c r="B10" s="37"/>
      <c r="C10" s="45"/>
      <c r="D10" s="6" t="s">
        <v>4</v>
      </c>
      <c r="E10" s="6" t="s">
        <v>5</v>
      </c>
    </row>
    <row r="11" spans="2:5" ht="25.5" customHeight="1">
      <c r="B11" s="4" t="str">
        <f>page1!$A$8</f>
        <v>2020-2021
(April-March)</v>
      </c>
      <c r="C11" s="18">
        <v>322336.28999999992</v>
      </c>
      <c r="D11" s="18">
        <v>262211.29999999993</v>
      </c>
      <c r="E11" s="19">
        <v>60124.99</v>
      </c>
    </row>
    <row r="12" spans="2:5" ht="25.5" customHeight="1">
      <c r="B12" s="7" t="str">
        <f>page1!$A$9</f>
        <v>2021-2022
(April-March)</v>
      </c>
      <c r="C12" s="20">
        <v>348590.69699999993</v>
      </c>
      <c r="D12" s="21">
        <v>268704.98699999996</v>
      </c>
      <c r="E12" s="20">
        <v>79885.709999999992</v>
      </c>
    </row>
    <row r="13" spans="2:5" ht="26.25" customHeight="1">
      <c r="B13" s="3" t="str">
        <f>page1!$A$10</f>
        <v>2022-2023
(April-June)</v>
      </c>
      <c r="C13" s="22">
        <f>page1!B10</f>
        <v>88993.375999999989</v>
      </c>
      <c r="D13" s="22">
        <f>page1!C10</f>
        <v>72740.569999999992</v>
      </c>
      <c r="E13" s="28">
        <f>page1!D10</f>
        <v>16252.806</v>
      </c>
    </row>
  </sheetData>
  <mergeCells count="3">
    <mergeCell ref="B9:B10"/>
    <mergeCell ref="C9:C10"/>
    <mergeCell ref="D9:E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page1</vt:lpstr>
      <vt:lpstr>source</vt:lpstr>
      <vt:lpstr>page1!Print_Area</vt:lpstr>
      <vt:lpstr>page1!Print_Area_MI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PC(1), CSO</dc:creator>
  <cp:lastModifiedBy>May Ei Phu</cp:lastModifiedBy>
  <cp:lastPrinted>2022-12-19T10:38:48Z</cp:lastPrinted>
  <dcterms:created xsi:type="dcterms:W3CDTF">1999-08-23T06:37:37Z</dcterms:created>
  <dcterms:modified xsi:type="dcterms:W3CDTF">2022-12-19T10:39:38Z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2FDA456">
    <vt:lpwstr/>
  </property>
  <property fmtid="{D5CDD505-2E9C-101B-9397-08002B2CF9AE}" pid="3" name="IVID414C17D5">
    <vt:lpwstr/>
  </property>
  <property fmtid="{D5CDD505-2E9C-101B-9397-08002B2CF9AE}" pid="4" name="IVID334717D8">
    <vt:lpwstr/>
  </property>
  <property fmtid="{D5CDD505-2E9C-101B-9397-08002B2CF9AE}" pid="5" name="IVID396407E3">
    <vt:lpwstr/>
  </property>
  <property fmtid="{D5CDD505-2E9C-101B-9397-08002B2CF9AE}" pid="6" name="IVID8BDB40D5">
    <vt:lpwstr/>
  </property>
  <property fmtid="{D5CDD505-2E9C-101B-9397-08002B2CF9AE}" pid="7" name="IVID3746D2D3">
    <vt:lpwstr/>
  </property>
  <property fmtid="{D5CDD505-2E9C-101B-9397-08002B2CF9AE}" pid="8" name="IVID3746C4CF">
    <vt:lpwstr/>
  </property>
  <property fmtid="{D5CDD505-2E9C-101B-9397-08002B2CF9AE}" pid="9" name="IVID81A17DF">
    <vt:lpwstr/>
  </property>
  <property fmtid="{D5CDD505-2E9C-101B-9397-08002B2CF9AE}" pid="10" name="IVIDE4C17E4">
    <vt:lpwstr/>
  </property>
  <property fmtid="{D5CDD505-2E9C-101B-9397-08002B2CF9AE}" pid="11" name="IVID12408E6">
    <vt:lpwstr/>
  </property>
  <property fmtid="{D5CDD505-2E9C-101B-9397-08002B2CF9AE}" pid="12" name="IVID92717E9">
    <vt:lpwstr/>
  </property>
  <property fmtid="{D5CDD505-2E9C-101B-9397-08002B2CF9AE}" pid="13" name="IVID1F320AE2">
    <vt:lpwstr/>
  </property>
  <property fmtid="{D5CDD505-2E9C-101B-9397-08002B2CF9AE}" pid="14" name="IVID182615F8">
    <vt:lpwstr/>
  </property>
  <property fmtid="{D5CDD505-2E9C-101B-9397-08002B2CF9AE}" pid="15" name="IVID38E918A6">
    <vt:lpwstr/>
  </property>
  <property fmtid="{D5CDD505-2E9C-101B-9397-08002B2CF9AE}" pid="16" name="IVID7D0091E">
    <vt:lpwstr/>
  </property>
  <property fmtid="{D5CDD505-2E9C-101B-9397-08002B2CF9AE}" pid="17" name="WorkbookGuid">
    <vt:lpwstr>89253ba4-4836-4210-a9e1-3bef72ab59f2</vt:lpwstr>
  </property>
</Properties>
</file>