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825" yWindow="-315" windowWidth="15600" windowHeight="10230" tabRatio="170"/>
  </bookViews>
  <sheets>
    <sheet name="page1" sheetId="86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m" localSheetId="0">#REF!</definedName>
    <definedName name="\m">#REF!</definedName>
    <definedName name="\s" localSheetId="0">#REF!</definedName>
    <definedName name="\s">#REF!</definedName>
    <definedName name="\v" localSheetId="0">#REF!</definedName>
    <definedName name="\v">#REF!</definedName>
    <definedName name="\x" localSheetId="0">#REF!</definedName>
    <definedName name="\x">#REF!</definedName>
    <definedName name="\z" localSheetId="0">#REF!</definedName>
    <definedName name="\z">#REF!</definedName>
    <definedName name="_\K" localSheetId="0">#REF!</definedName>
    <definedName name="_\K">#REF!</definedName>
    <definedName name="_New3" localSheetId="0">#REF!</definedName>
    <definedName name="_New3">#REF!</definedName>
    <definedName name="aaa" localSheetId="0">#REF!</definedName>
    <definedName name="aaa">#REF!</definedName>
    <definedName name="adv" localSheetId="0">#REF!</definedName>
    <definedName name="adv">#REF!</definedName>
    <definedName name="ag" localSheetId="0">#REF!</definedName>
    <definedName name="ag">#REF!</definedName>
    <definedName name="dfd" localSheetId="0">#REF!</definedName>
    <definedName name="dfd">#REF!</definedName>
    <definedName name="gdfd" localSheetId="0">#REF!</definedName>
    <definedName name="gdfd">#REF!</definedName>
    <definedName name="jjk" localSheetId="0">#REF!</definedName>
    <definedName name="jjk">#REF!</definedName>
    <definedName name="love" localSheetId="0">#REF!</definedName>
    <definedName name="love">#REF!</definedName>
    <definedName name="m" localSheetId="0">#REF!</definedName>
    <definedName name="m">#REF!</definedName>
    <definedName name="_xlnm.Print_Area" localSheetId="0">page1!$A$1:$G$51</definedName>
    <definedName name="Print_Area_MI" localSheetId="0">#REF!</definedName>
    <definedName name="Print_Area_MI">#REF!</definedName>
    <definedName name="q" localSheetId="0">'[1]52 to 54'!#REF!</definedName>
    <definedName name="q">'[2]52 to 54'!#REF!</definedName>
    <definedName name="s" localSheetId="0">#REF!</definedName>
    <definedName name="s">#REF!</definedName>
    <definedName name="t" localSheetId="0">#REF!</definedName>
    <definedName name="t">#REF!</definedName>
    <definedName name="u" localSheetId="0">#REF!</definedName>
    <definedName name="u">#REF!</definedName>
  </definedNames>
  <calcPr calcId="144525"/>
  <fileRecoveryPr autoRecover="0"/>
</workbook>
</file>

<file path=xl/calcChain.xml><?xml version="1.0" encoding="utf-8"?>
<calcChain xmlns="http://schemas.openxmlformats.org/spreadsheetml/2006/main">
  <c r="P68" i="86" l="1"/>
  <c r="L68" i="86"/>
  <c r="L65" i="86"/>
  <c r="R69" i="86" l="1"/>
  <c r="N69" i="86"/>
  <c r="G9" i="86"/>
  <c r="F9" i="86"/>
  <c r="D9" i="86"/>
  <c r="C9" i="86"/>
  <c r="N7" i="86" l="1"/>
  <c r="U7" i="86" s="1"/>
  <c r="N8" i="86"/>
  <c r="N9" i="86"/>
  <c r="N6" i="86"/>
  <c r="K7" i="86"/>
  <c r="R7" i="86" s="1"/>
  <c r="K8" i="86"/>
  <c r="K9" i="86"/>
  <c r="K6" i="86"/>
  <c r="S8" i="86"/>
  <c r="T8" i="86"/>
  <c r="V8" i="86"/>
  <c r="W8" i="86"/>
  <c r="R66" i="86"/>
  <c r="P65" i="86"/>
  <c r="N66" i="86"/>
  <c r="E23" i="86"/>
  <c r="B23" i="86"/>
  <c r="L62" i="86" l="1"/>
  <c r="R54" i="86" l="1"/>
  <c r="P53" i="86"/>
  <c r="N54" i="86"/>
  <c r="L53" i="86"/>
  <c r="B22" i="86"/>
  <c r="E22" i="86"/>
  <c r="E21" i="86" l="1"/>
  <c r="B21" i="86"/>
  <c r="E20" i="86"/>
  <c r="B20" i="86"/>
  <c r="E19" i="86"/>
  <c r="B19" i="86"/>
  <c r="B17" i="86"/>
  <c r="B16" i="86"/>
  <c r="B15" i="86"/>
  <c r="E14" i="86"/>
  <c r="B14" i="86"/>
  <c r="E13" i="86"/>
  <c r="B13" i="86"/>
  <c r="E12" i="86"/>
  <c r="B12" i="86"/>
  <c r="E11" i="86"/>
  <c r="B11" i="86"/>
  <c r="E24" i="86"/>
  <c r="B24" i="86"/>
  <c r="B9" i="86" l="1"/>
  <c r="R57" i="86" l="1"/>
  <c r="P56" i="86"/>
  <c r="N57" i="86"/>
  <c r="L56" i="86"/>
  <c r="R63" i="86" l="1"/>
  <c r="R60" i="86" l="1"/>
  <c r="P59" i="86"/>
  <c r="N60" i="86"/>
  <c r="L59" i="86"/>
  <c r="E9" i="86" l="1"/>
  <c r="P62" i="86" l="1"/>
  <c r="N63" i="86"/>
  <c r="L32" i="86"/>
  <c r="P32" i="86"/>
  <c r="N33" i="86"/>
  <c r="R33" i="86"/>
  <c r="L35" i="86"/>
  <c r="P35" i="86"/>
  <c r="N36" i="86"/>
  <c r="R36" i="86"/>
  <c r="L38" i="86"/>
  <c r="P38" i="86"/>
  <c r="N39" i="86"/>
  <c r="R39" i="86"/>
  <c r="L41" i="86"/>
  <c r="P41" i="86"/>
  <c r="N42" i="86"/>
  <c r="R42" i="86"/>
  <c r="L44" i="86"/>
  <c r="P44" i="86"/>
  <c r="N45" i="86"/>
  <c r="R45" i="86"/>
  <c r="L47" i="86"/>
  <c r="P47" i="86"/>
  <c r="N48" i="86"/>
  <c r="R48" i="86"/>
  <c r="L50" i="86"/>
  <c r="P50" i="86"/>
  <c r="N51" i="86"/>
  <c r="R51" i="86"/>
  <c r="E8" i="86" l="1"/>
  <c r="E7" i="86"/>
  <c r="B7" i="86" l="1"/>
  <c r="B8" i="86" l="1"/>
  <c r="W9" i="86" l="1"/>
  <c r="T9" i="86"/>
  <c r="S9" i="86"/>
  <c r="S7" i="86"/>
  <c r="W7" i="86" l="1"/>
  <c r="V7" i="86"/>
  <c r="V9" i="86"/>
  <c r="T7" i="86"/>
  <c r="U8" i="86" l="1"/>
  <c r="R8" i="86"/>
</calcChain>
</file>

<file path=xl/sharedStrings.xml><?xml version="1.0" encoding="utf-8"?>
<sst xmlns="http://schemas.openxmlformats.org/spreadsheetml/2006/main" count="120" uniqueCount="57">
  <si>
    <t>FY</t>
  </si>
  <si>
    <t>March</t>
  </si>
  <si>
    <t>May</t>
  </si>
  <si>
    <t>June</t>
  </si>
  <si>
    <t>Total</t>
  </si>
  <si>
    <t>Government</t>
  </si>
  <si>
    <t>Private</t>
  </si>
  <si>
    <t>Export Government</t>
  </si>
  <si>
    <t>Export Private</t>
  </si>
  <si>
    <t>Import Government</t>
  </si>
  <si>
    <t>ImportPrivate</t>
  </si>
  <si>
    <t>Exports *</t>
  </si>
  <si>
    <t>Imports **</t>
  </si>
  <si>
    <t xml:space="preserve"> </t>
  </si>
  <si>
    <t>August</t>
  </si>
  <si>
    <t>September</t>
  </si>
  <si>
    <t>October</t>
  </si>
  <si>
    <t>December</t>
  </si>
  <si>
    <t>**  All imports include draw-back items</t>
  </si>
  <si>
    <t xml:space="preserve">*   All exports include re-export   </t>
  </si>
  <si>
    <t xml:space="preserve">November </t>
  </si>
  <si>
    <t xml:space="preserve">; </t>
  </si>
  <si>
    <t xml:space="preserve">January </t>
  </si>
  <si>
    <t xml:space="preserve">February </t>
  </si>
  <si>
    <t xml:space="preserve">April </t>
  </si>
  <si>
    <t xml:space="preserve">July  </t>
  </si>
  <si>
    <t>Total Exp</t>
  </si>
  <si>
    <t>Total Imp</t>
  </si>
  <si>
    <t>2021 July</t>
  </si>
  <si>
    <t>2021 June</t>
  </si>
  <si>
    <t>2021 Sept</t>
  </si>
  <si>
    <t>2021 Aug</t>
  </si>
  <si>
    <t>2021 Oct</t>
  </si>
  <si>
    <t>2021 Nov</t>
  </si>
  <si>
    <t>2021 Dec</t>
  </si>
  <si>
    <t>2022  Jan</t>
  </si>
  <si>
    <t>2022 Feb</t>
  </si>
  <si>
    <t>2022 Mar</t>
  </si>
  <si>
    <t>2022 Apr</t>
  </si>
  <si>
    <t>2022 May</t>
  </si>
  <si>
    <t>2021-2022
(April-March)</t>
  </si>
  <si>
    <t>2020-2021 
(April-March)</t>
  </si>
  <si>
    <t>2022-2023
(April-May)</t>
  </si>
  <si>
    <t>2019-20</t>
  </si>
  <si>
    <t xml:space="preserve">                           </t>
  </si>
  <si>
    <t>2022 June</t>
  </si>
  <si>
    <t>2022-2023
(April-June)</t>
  </si>
  <si>
    <t xml:space="preserve">    Sources:     Customs Department.</t>
  </si>
  <si>
    <t xml:space="preserve">                      Myanma Petrochemical Enterprise.</t>
  </si>
  <si>
    <t xml:space="preserve">                      Oil and Gas Planning Department.</t>
  </si>
  <si>
    <t xml:space="preserve">                      Myanma Oil and Gas Enterprise.</t>
  </si>
  <si>
    <t xml:space="preserve">                      Myanmar National Airlines.</t>
  </si>
  <si>
    <t xml:space="preserve">                      Myanmar Airways International.</t>
  </si>
  <si>
    <t>1 of 1</t>
  </si>
  <si>
    <t>1.3 TRADE BY SECTOR</t>
  </si>
  <si>
    <t>Include border trade, Million US$</t>
  </si>
  <si>
    <t xml:space="preserve">                     Department of Electric Power Planning.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</si>
</sst>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&quot;€&quot;\ #,##0;\-&quot;€&quot;\ #,##0"/>
    <numFmt numFmtId="166" formatCode="#,##0.0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Helv"/>
    </font>
    <font>
      <sz val="12"/>
      <name val="Times New Roman"/>
      <family val="1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8F8F8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9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4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4" fontId="9" fillId="0" borderId="0"/>
    <xf numFmtId="0" fontId="7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0" fillId="0" borderId="0"/>
    <xf numFmtId="165" fontId="9" fillId="0" borderId="0"/>
    <xf numFmtId="165" fontId="9" fillId="0" borderId="0"/>
    <xf numFmtId="165" fontId="9" fillId="0" borderId="0"/>
    <xf numFmtId="164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4" fontId="9" fillId="0" borderId="0"/>
    <xf numFmtId="164" fontId="9" fillId="0" borderId="0"/>
    <xf numFmtId="164" fontId="9" fillId="0" borderId="0"/>
    <xf numFmtId="165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0" fontId="16" fillId="0" borderId="0"/>
    <xf numFmtId="0" fontId="17" fillId="0" borderId="0"/>
    <xf numFmtId="0" fontId="17" fillId="0" borderId="0"/>
    <xf numFmtId="0" fontId="18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5" borderId="4" applyNumberFormat="0" applyAlignment="0" applyProtection="0"/>
    <xf numFmtId="0" fontId="23" fillId="19" borderId="5" applyNumberFormat="0" applyAlignment="0" applyProtection="0"/>
    <xf numFmtId="43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4" applyNumberFormat="0" applyAlignment="0" applyProtection="0"/>
    <xf numFmtId="0" fontId="30" fillId="0" borderId="9" applyNumberFormat="0" applyFill="0" applyAlignment="0" applyProtection="0"/>
    <xf numFmtId="0" fontId="31" fillId="11" borderId="0" applyNumberFormat="0" applyBorder="0" applyAlignment="0" applyProtection="0"/>
    <xf numFmtId="0" fontId="13" fillId="0" borderId="0"/>
    <xf numFmtId="0" fontId="8" fillId="7" borderId="10" applyNumberFormat="0" applyFont="0" applyAlignment="0" applyProtection="0"/>
    <xf numFmtId="0" fontId="32" fillId="5" borderId="11" applyNumberFormat="0" applyAlignment="0" applyProtection="0"/>
    <xf numFmtId="0" fontId="33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32" fillId="0" borderId="23" applyNumberFormat="0" applyFill="0" applyAlignment="0" applyProtection="0"/>
    <xf numFmtId="0" fontId="32" fillId="5" borderId="22" applyNumberFormat="0" applyAlignment="0" applyProtection="0"/>
    <xf numFmtId="0" fontId="8" fillId="7" borderId="21" applyNumberFormat="0" applyFont="0" applyAlignment="0" applyProtection="0"/>
    <xf numFmtId="0" fontId="29" fillId="6" borderId="20" applyNumberFormat="0" applyAlignment="0" applyProtection="0"/>
    <xf numFmtId="43" fontId="8" fillId="0" borderId="0" applyFont="0" applyFill="0" applyBorder="0" applyAlignment="0" applyProtection="0"/>
    <xf numFmtId="0" fontId="22" fillId="5" borderId="20" applyNumberFormat="0" applyAlignment="0" applyProtection="0"/>
    <xf numFmtId="0" fontId="22" fillId="5" borderId="16" applyNumberFormat="0" applyAlignment="0" applyProtection="0"/>
    <xf numFmtId="43" fontId="8" fillId="0" borderId="0" applyFont="0" applyFill="0" applyBorder="0" applyAlignment="0" applyProtection="0"/>
    <xf numFmtId="0" fontId="29" fillId="6" borderId="16" applyNumberFormat="0" applyAlignment="0" applyProtection="0"/>
    <xf numFmtId="0" fontId="8" fillId="7" borderId="17" applyNumberFormat="0" applyFont="0" applyAlignment="0" applyProtection="0"/>
    <xf numFmtId="0" fontId="32" fillId="5" borderId="18" applyNumberFormat="0" applyAlignment="0" applyProtection="0"/>
    <xf numFmtId="0" fontId="32" fillId="0" borderId="19" applyNumberFormat="0" applyFill="0" applyAlignment="0" applyProtection="0"/>
    <xf numFmtId="0" fontId="8" fillId="0" borderId="0"/>
  </cellStyleXfs>
  <cellXfs count="86">
    <xf numFmtId="0" fontId="0" fillId="0" borderId="0" xfId="0"/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5" fillId="4" borderId="0" xfId="0" applyFont="1" applyFill="1" applyBorder="1" applyAlignment="1">
      <alignment horizontal="left" vertical="center" indent="1"/>
    </xf>
    <xf numFmtId="0" fontId="4" fillId="3" borderId="0" xfId="0" applyFont="1" applyFill="1"/>
    <xf numFmtId="43" fontId="4" fillId="0" borderId="0" xfId="1" applyFont="1"/>
    <xf numFmtId="0" fontId="11" fillId="2" borderId="0" xfId="1" applyNumberFormat="1" applyFont="1" applyFill="1" applyBorder="1" applyAlignment="1">
      <alignment horizontal="left" vertical="center" indent="1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right"/>
    </xf>
    <xf numFmtId="166" fontId="4" fillId="0" borderId="0" xfId="0" applyNumberFormat="1" applyFont="1"/>
    <xf numFmtId="43" fontId="6" fillId="0" borderId="0" xfId="1" applyFont="1" applyAlignment="1">
      <alignment vertical="center"/>
    </xf>
    <xf numFmtId="0" fontId="4" fillId="3" borderId="0" xfId="0" applyFont="1" applyFill="1" applyAlignment="1">
      <alignment horizontal="right"/>
    </xf>
    <xf numFmtId="0" fontId="6" fillId="4" borderId="3" xfId="0" applyFont="1" applyFill="1" applyBorder="1" applyAlignment="1">
      <alignment horizontal="left" vertical="center" indent="1"/>
    </xf>
    <xf numFmtId="0" fontId="4" fillId="3" borderId="0" xfId="0" applyFont="1" applyFill="1" applyAlignment="1">
      <alignment horizontal="left"/>
    </xf>
    <xf numFmtId="0" fontId="4" fillId="0" borderId="0" xfId="0" applyFont="1" applyAlignment="1"/>
    <xf numFmtId="43" fontId="6" fillId="4" borderId="0" xfId="1" applyFont="1" applyFill="1" applyBorder="1" applyAlignment="1">
      <alignment horizontal="left" vertical="center" wrapText="1" indent="1"/>
    </xf>
    <xf numFmtId="43" fontId="6" fillId="3" borderId="0" xfId="1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indent="1"/>
    </xf>
    <xf numFmtId="43" fontId="6" fillId="21" borderId="0" xfId="1" applyFont="1" applyFill="1" applyBorder="1" applyAlignment="1">
      <alignment horizontal="left" vertical="center" wrapText="1" indent="1"/>
    </xf>
    <xf numFmtId="43" fontId="4" fillId="3" borderId="0" xfId="1" applyFont="1" applyFill="1" applyBorder="1" applyAlignment="1">
      <alignment vertical="top"/>
    </xf>
    <xf numFmtId="43" fontId="6" fillId="3" borderId="0" xfId="1" applyFont="1" applyFill="1" applyAlignment="1">
      <alignment horizontal="left" vertical="center"/>
    </xf>
    <xf numFmtId="0" fontId="5" fillId="3" borderId="0" xfId="0" applyFont="1" applyFill="1" applyBorder="1" applyAlignment="1">
      <alignment horizontal="left" vertical="center" indent="1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/>
    <xf numFmtId="0" fontId="4" fillId="3" borderId="0" xfId="0" applyFont="1" applyFill="1" applyAlignment="1">
      <alignment vertical="top"/>
    </xf>
    <xf numFmtId="166" fontId="4" fillId="3" borderId="0" xfId="0" applyNumberFormat="1" applyFont="1" applyFill="1"/>
    <xf numFmtId="164" fontId="4" fillId="3" borderId="0" xfId="0" applyNumberFormat="1" applyFont="1" applyFill="1"/>
    <xf numFmtId="0" fontId="4" fillId="3" borderId="0" xfId="0" applyFont="1" applyFill="1" applyBorder="1" applyAlignment="1">
      <alignment vertical="top"/>
    </xf>
    <xf numFmtId="166" fontId="4" fillId="3" borderId="0" xfId="0" applyNumberFormat="1" applyFont="1" applyFill="1" applyAlignment="1">
      <alignment vertical="top"/>
    </xf>
    <xf numFmtId="166" fontId="4" fillId="3" borderId="0" xfId="0" applyNumberFormat="1" applyFont="1" applyFill="1" applyBorder="1" applyAlignment="1">
      <alignment vertical="top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3" borderId="28" xfId="0" applyFont="1" applyFill="1" applyBorder="1" applyAlignment="1">
      <alignment horizontal="left" vertical="center" indent="1"/>
    </xf>
    <xf numFmtId="43" fontId="4" fillId="3" borderId="0" xfId="1" applyFont="1" applyFill="1" applyBorder="1" applyAlignment="1">
      <alignment vertical="top"/>
    </xf>
    <xf numFmtId="166" fontId="36" fillId="2" borderId="0" xfId="1" applyNumberFormat="1" applyFont="1" applyFill="1" applyBorder="1" applyAlignment="1">
      <alignment horizontal="right" vertical="center" wrapText="1" indent="2"/>
    </xf>
    <xf numFmtId="166" fontId="15" fillId="3" borderId="15" xfId="1" applyNumberFormat="1" applyFont="1" applyFill="1" applyBorder="1" applyAlignment="1">
      <alignment horizontal="right" vertical="center" wrapText="1" indent="2"/>
    </xf>
    <xf numFmtId="166" fontId="15" fillId="4" borderId="24" xfId="1" applyNumberFormat="1" applyFont="1" applyFill="1" applyBorder="1" applyAlignment="1">
      <alignment horizontal="right" vertical="center" wrapText="1" indent="2"/>
    </xf>
    <xf numFmtId="166" fontId="15" fillId="4" borderId="1" xfId="1" applyNumberFormat="1" applyFont="1" applyFill="1" applyBorder="1" applyAlignment="1">
      <alignment horizontal="right" vertical="center" wrapText="1" indent="2"/>
    </xf>
    <xf numFmtId="166" fontId="15" fillId="4" borderId="15" xfId="1" applyNumberFormat="1" applyFont="1" applyFill="1" applyBorder="1" applyAlignment="1">
      <alignment horizontal="right" vertical="center" wrapText="1" indent="2"/>
    </xf>
    <xf numFmtId="166" fontId="8" fillId="3" borderId="2" xfId="1" applyNumberFormat="1" applyFont="1" applyFill="1" applyBorder="1" applyAlignment="1">
      <alignment horizontal="right" vertical="center" wrapText="1" indent="2"/>
    </xf>
    <xf numFmtId="166" fontId="8" fillId="3" borderId="15" xfId="1" applyNumberFormat="1" applyFont="1" applyFill="1" applyBorder="1" applyAlignment="1">
      <alignment horizontal="right" vertical="center" wrapText="1" indent="2"/>
    </xf>
    <xf numFmtId="166" fontId="35" fillId="2" borderId="0" xfId="0" applyNumberFormat="1" applyFont="1" applyFill="1" applyBorder="1" applyAlignment="1">
      <alignment horizontal="right" vertical="center" indent="2"/>
    </xf>
    <xf numFmtId="0" fontId="3" fillId="0" borderId="25" xfId="0" applyFont="1" applyBorder="1" applyAlignment="1">
      <alignment horizontal="center" vertical="center"/>
    </xf>
    <xf numFmtId="166" fontId="15" fillId="4" borderId="14" xfId="1" applyNumberFormat="1" applyFont="1" applyFill="1" applyBorder="1" applyAlignment="1">
      <alignment horizontal="right" vertical="center" wrapText="1" indent="2"/>
    </xf>
    <xf numFmtId="166" fontId="8" fillId="4" borderId="2" xfId="41" applyNumberFormat="1" applyFont="1" applyFill="1" applyBorder="1" applyAlignment="1">
      <alignment horizontal="right" vertical="center" wrapText="1" indent="2"/>
    </xf>
    <xf numFmtId="166" fontId="8" fillId="3" borderId="2" xfId="41" applyNumberFormat="1" applyFont="1" applyFill="1" applyBorder="1" applyAlignment="1">
      <alignment horizontal="right" vertical="center" wrapText="1" indent="2"/>
    </xf>
    <xf numFmtId="166" fontId="8" fillId="3" borderId="15" xfId="41" applyNumberFormat="1" applyFont="1" applyFill="1" applyBorder="1" applyAlignment="1">
      <alignment horizontal="right" vertical="center" wrapText="1" indent="2"/>
    </xf>
    <xf numFmtId="166" fontId="8" fillId="4" borderId="15" xfId="41" applyNumberFormat="1" applyFont="1" applyFill="1" applyBorder="1" applyAlignment="1">
      <alignment horizontal="right" vertical="center" wrapText="1" indent="2"/>
    </xf>
    <xf numFmtId="166" fontId="8" fillId="3" borderId="27" xfId="41" applyNumberFormat="1" applyFont="1" applyFill="1" applyBorder="1" applyAlignment="1">
      <alignment horizontal="right" vertical="center" wrapText="1" indent="2"/>
    </xf>
    <xf numFmtId="166" fontId="14" fillId="3" borderId="0" xfId="95" applyNumberFormat="1" applyFont="1" applyFill="1" applyBorder="1" applyAlignment="1">
      <alignment horizontal="left" vertical="center" wrapText="1"/>
    </xf>
    <xf numFmtId="43" fontId="37" fillId="3" borderId="0" xfId="1" applyFont="1" applyFill="1" applyBorder="1" applyAlignment="1">
      <alignment vertical="center"/>
    </xf>
    <xf numFmtId="43" fontId="37" fillId="3" borderId="0" xfId="1" applyFont="1" applyFill="1" applyBorder="1" applyAlignment="1">
      <alignment horizontal="left" vertical="center"/>
    </xf>
    <xf numFmtId="166" fontId="14" fillId="3" borderId="0" xfId="0" applyNumberFormat="1" applyFont="1" applyFill="1" applyBorder="1"/>
    <xf numFmtId="166" fontId="14" fillId="3" borderId="0" xfId="0" applyNumberFormat="1" applyFont="1" applyFill="1" applyBorder="1" applyAlignment="1">
      <alignment horizontal="left"/>
    </xf>
    <xf numFmtId="0" fontId="14" fillId="3" borderId="0" xfId="0" applyFont="1" applyFill="1" applyBorder="1"/>
    <xf numFmtId="0" fontId="14" fillId="3" borderId="0" xfId="0" applyFont="1" applyFill="1" applyBorder="1" applyAlignment="1">
      <alignment horizontal="left"/>
    </xf>
    <xf numFmtId="164" fontId="14" fillId="3" borderId="0" xfId="0" applyNumberFormat="1" applyFont="1" applyFill="1" applyBorder="1"/>
    <xf numFmtId="164" fontId="14" fillId="3" borderId="0" xfId="0" applyNumberFormat="1" applyFont="1" applyFill="1" applyBorder="1" applyAlignment="1">
      <alignment horizontal="left"/>
    </xf>
    <xf numFmtId="0" fontId="14" fillId="3" borderId="0" xfId="0" applyFont="1" applyFill="1" applyBorder="1" applyAlignment="1">
      <alignment horizontal="left" vertical="center"/>
    </xf>
    <xf numFmtId="164" fontId="38" fillId="3" borderId="0" xfId="114" applyNumberFormat="1" applyFont="1" applyFill="1" applyBorder="1" applyAlignment="1">
      <alignment horizontal="left" vertical="center"/>
    </xf>
    <xf numFmtId="0" fontId="14" fillId="3" borderId="0" xfId="0" quotePrefix="1" applyFont="1" applyFill="1" applyBorder="1"/>
    <xf numFmtId="43" fontId="37" fillId="3" borderId="0" xfId="1" applyFont="1" applyFill="1" applyBorder="1" applyAlignment="1">
      <alignment horizontal="left" vertical="center" wrapText="1" indent="1"/>
    </xf>
    <xf numFmtId="43" fontId="37" fillId="3" borderId="0" xfId="1" applyFont="1" applyFill="1" applyBorder="1" applyAlignment="1">
      <alignment horizontal="left" vertical="center" indent="1"/>
    </xf>
    <xf numFmtId="0" fontId="37" fillId="3" borderId="0" xfId="0" applyFont="1" applyFill="1" applyBorder="1" applyAlignment="1">
      <alignment horizontal="left" vertical="center"/>
    </xf>
    <xf numFmtId="0" fontId="37" fillId="3" borderId="0" xfId="0" applyFont="1" applyFill="1" applyBorder="1" applyAlignment="1">
      <alignment vertical="center"/>
    </xf>
    <xf numFmtId="0" fontId="37" fillId="3" borderId="0" xfId="0" applyFont="1" applyFill="1" applyBorder="1" applyAlignment="1">
      <alignment horizontal="center" vertical="center"/>
    </xf>
    <xf numFmtId="166" fontId="14" fillId="3" borderId="0" xfId="1" applyNumberFormat="1" applyFont="1" applyFill="1" applyBorder="1" applyAlignment="1">
      <alignment horizontal="right" vertical="center" wrapText="1" indent="1"/>
    </xf>
    <xf numFmtId="0" fontId="14" fillId="3" borderId="0" xfId="0" applyFont="1" applyFill="1" applyBorder="1" applyAlignment="1">
      <alignment horizontal="right"/>
    </xf>
    <xf numFmtId="164" fontId="14" fillId="3" borderId="0" xfId="0" applyNumberFormat="1" applyFont="1" applyFill="1" applyBorder="1" applyAlignment="1">
      <alignment horizontal="right"/>
    </xf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vertical="top"/>
    </xf>
    <xf numFmtId="0" fontId="4" fillId="0" borderId="0" xfId="0" quotePrefix="1" applyFont="1" applyAlignment="1">
      <alignment horizontal="right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3" fontId="4" fillId="3" borderId="0" xfId="1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</cellXfs>
  <cellStyles count="294">
    <cellStyle name="20% - Accent1 2" xfId="196"/>
    <cellStyle name="20% - Accent2 2" xfId="197"/>
    <cellStyle name="20% - Accent3 2" xfId="198"/>
    <cellStyle name="20% - Accent4 2" xfId="199"/>
    <cellStyle name="20% - Accent5 2" xfId="200"/>
    <cellStyle name="20% - Accent6 2" xfId="201"/>
    <cellStyle name="40% - Accent1 2" xfId="202"/>
    <cellStyle name="40% - Accent2 2" xfId="203"/>
    <cellStyle name="40% - Accent3 2" xfId="204"/>
    <cellStyle name="40% - Accent4 2" xfId="205"/>
    <cellStyle name="40% - Accent5 2" xfId="206"/>
    <cellStyle name="40% - Accent6 2" xfId="207"/>
    <cellStyle name="60% - Accent1 2" xfId="208"/>
    <cellStyle name="60% - Accent2 2" xfId="209"/>
    <cellStyle name="60% - Accent3 2" xfId="210"/>
    <cellStyle name="60% - Accent4 2" xfId="211"/>
    <cellStyle name="60% - Accent5 2" xfId="212"/>
    <cellStyle name="60% - Accent6 2" xfId="213"/>
    <cellStyle name="Accent1 2" xfId="214"/>
    <cellStyle name="Accent2 2" xfId="215"/>
    <cellStyle name="Accent3 2" xfId="216"/>
    <cellStyle name="Accent4 2" xfId="217"/>
    <cellStyle name="Accent5 2" xfId="218"/>
    <cellStyle name="Accent6 2" xfId="219"/>
    <cellStyle name="Bad 2" xfId="220"/>
    <cellStyle name="Calculation 2" xfId="221"/>
    <cellStyle name="Calculation 2 2" xfId="287"/>
    <cellStyle name="Calculation 2 3" xfId="286"/>
    <cellStyle name="Check Cell 2" xfId="222"/>
    <cellStyle name="Comma 10" xfId="1"/>
    <cellStyle name="Comma 11" xfId="223"/>
    <cellStyle name="Comma 11 2" xfId="288"/>
    <cellStyle name="Comma 11 3" xfId="285"/>
    <cellStyle name="Comma 2" xfId="2"/>
    <cellStyle name="Comma 2 10" xfId="3"/>
    <cellStyle name="Comma 2 11" xfId="4"/>
    <cellStyle name="Comma 2 12" xfId="5"/>
    <cellStyle name="Comma 2 13" xfId="6"/>
    <cellStyle name="Comma 2 14" xfId="7"/>
    <cellStyle name="Comma 2 15" xfId="8"/>
    <cellStyle name="Comma 2 16" xfId="9"/>
    <cellStyle name="Comma 2 17" xfId="185"/>
    <cellStyle name="Comma 2 18" xfId="240"/>
    <cellStyle name="Comma 2 19" xfId="258"/>
    <cellStyle name="Comma 2 2" xfId="10"/>
    <cellStyle name="Comma 2 2 10" xfId="11"/>
    <cellStyle name="Comma 2 2 11" xfId="12"/>
    <cellStyle name="Comma 2 2 12" xfId="13"/>
    <cellStyle name="Comma 2 2 13" xfId="14"/>
    <cellStyle name="Comma 2 2 14" xfId="15"/>
    <cellStyle name="Comma 2 2 15" xfId="16"/>
    <cellStyle name="Comma 2 2 16" xfId="186"/>
    <cellStyle name="Comma 2 2 17" xfId="241"/>
    <cellStyle name="Comma 2 2 18" xfId="259"/>
    <cellStyle name="Comma 2 2 19" xfId="275"/>
    <cellStyle name="Comma 2 2 2" xfId="17"/>
    <cellStyle name="Comma 2 2 3" xfId="18"/>
    <cellStyle name="Comma 2 2 4" xfId="19"/>
    <cellStyle name="Comma 2 2 5" xfId="20"/>
    <cellStyle name="Comma 2 2 6" xfId="21"/>
    <cellStyle name="Comma 2 2 7" xfId="22"/>
    <cellStyle name="Comma 2 2 8" xfId="23"/>
    <cellStyle name="Comma 2 2 9" xfId="24"/>
    <cellStyle name="Comma 2 20" xfId="276"/>
    <cellStyle name="Comma 2 3" xfId="25"/>
    <cellStyle name="Comma 2 4" xfId="26"/>
    <cellStyle name="Comma 2 5" xfId="27"/>
    <cellStyle name="Comma 2 6" xfId="28"/>
    <cellStyle name="Comma 2 7" xfId="29"/>
    <cellStyle name="Comma 2 8" xfId="30"/>
    <cellStyle name="Comma 2 9" xfId="31"/>
    <cellStyle name="Comma 3" xfId="32"/>
    <cellStyle name="Comma 3 10" xfId="33"/>
    <cellStyle name="Comma 3 11" xfId="34"/>
    <cellStyle name="Comma 3 12" xfId="35"/>
    <cellStyle name="Comma 3 13" xfId="36"/>
    <cellStyle name="Comma 3 14" xfId="37"/>
    <cellStyle name="Comma 3 15" xfId="38"/>
    <cellStyle name="Comma 3 16" xfId="39"/>
    <cellStyle name="Comma 3 17" xfId="187"/>
    <cellStyle name="Comma 3 18" xfId="242"/>
    <cellStyle name="Comma 3 19" xfId="263"/>
    <cellStyle name="Comma 3 2" xfId="40"/>
    <cellStyle name="Comma 3 2 10" xfId="41"/>
    <cellStyle name="Comma 3 2 11" xfId="42"/>
    <cellStyle name="Comma 3 2 12" xfId="43"/>
    <cellStyle name="Comma 3 2 13" xfId="44"/>
    <cellStyle name="Comma 3 2 14" xfId="45"/>
    <cellStyle name="Comma 3 2 15" xfId="46"/>
    <cellStyle name="Comma 3 2 16" xfId="184"/>
    <cellStyle name="Comma 3 2 17" xfId="264"/>
    <cellStyle name="Comma 3 2 18" xfId="272"/>
    <cellStyle name="Comma 3 2 2" xfId="47"/>
    <cellStyle name="Comma 3 2 3" xfId="48"/>
    <cellStyle name="Comma 3 2 4" xfId="49"/>
    <cellStyle name="Comma 3 2 5" xfId="50"/>
    <cellStyle name="Comma 3 2 6" xfId="51"/>
    <cellStyle name="Comma 3 2 7" xfId="52"/>
    <cellStyle name="Comma 3 2 8" xfId="53"/>
    <cellStyle name="Comma 3 2 9" xfId="54"/>
    <cellStyle name="Comma 3 20" xfId="274"/>
    <cellStyle name="Comma 3 3" xfId="55"/>
    <cellStyle name="Comma 3 4" xfId="56"/>
    <cellStyle name="Comma 3 5" xfId="57"/>
    <cellStyle name="Comma 3 6" xfId="58"/>
    <cellStyle name="Comma 3 7" xfId="59"/>
    <cellStyle name="Comma 3 8" xfId="60"/>
    <cellStyle name="Comma 3 9" xfId="61"/>
    <cellStyle name="Comma 4" xfId="62"/>
    <cellStyle name="Comma 4 10" xfId="63"/>
    <cellStyle name="Comma 4 11" xfId="64"/>
    <cellStyle name="Comma 4 12" xfId="65"/>
    <cellStyle name="Comma 4 13" xfId="66"/>
    <cellStyle name="Comma 4 14" xfId="67"/>
    <cellStyle name="Comma 4 15" xfId="68"/>
    <cellStyle name="Comma 4 16" xfId="188"/>
    <cellStyle name="Comma 4 17" xfId="243"/>
    <cellStyle name="Comma 4 18" xfId="266"/>
    <cellStyle name="Comma 4 19" xfId="270"/>
    <cellStyle name="Comma 4 2" xfId="69"/>
    <cellStyle name="Comma 4 3" xfId="70"/>
    <cellStyle name="Comma 4 4" xfId="71"/>
    <cellStyle name="Comma 4 5" xfId="72"/>
    <cellStyle name="Comma 4 6" xfId="73"/>
    <cellStyle name="Comma 4 7" xfId="74"/>
    <cellStyle name="Comma 4 8" xfId="75"/>
    <cellStyle name="Comma 4 9" xfId="76"/>
    <cellStyle name="Comma 5" xfId="77"/>
    <cellStyle name="Comma 5 2" xfId="244"/>
    <cellStyle name="Comma 6" xfId="78"/>
    <cellStyle name="Comma 6 2" xfId="245"/>
    <cellStyle name="Comma 7" xfId="79"/>
    <cellStyle name="Comma 7 10" xfId="80"/>
    <cellStyle name="Comma 7 11" xfId="81"/>
    <cellStyle name="Comma 7 12" xfId="82"/>
    <cellStyle name="Comma 7 13" xfId="83"/>
    <cellStyle name="Comma 7 14" xfId="84"/>
    <cellStyle name="Comma 7 15" xfId="85"/>
    <cellStyle name="Comma 7 16" xfId="191"/>
    <cellStyle name="Comma 7 17" xfId="246"/>
    <cellStyle name="Comma 7 18" xfId="268"/>
    <cellStyle name="Comma 7 19" xfId="269"/>
    <cellStyle name="Comma 7 2" xfId="86"/>
    <cellStyle name="Comma 7 3" xfId="87"/>
    <cellStyle name="Comma 7 4" xfId="88"/>
    <cellStyle name="Comma 7 5" xfId="89"/>
    <cellStyle name="Comma 7 6" xfId="90"/>
    <cellStyle name="Comma 7 7" xfId="91"/>
    <cellStyle name="Comma 7 8" xfId="92"/>
    <cellStyle name="Comma 7 9" xfId="93"/>
    <cellStyle name="Comma 8" xfId="94"/>
    <cellStyle name="Comma 8 2" xfId="247"/>
    <cellStyle name="Comma 9" xfId="95"/>
    <cellStyle name="Explanatory Text 2" xfId="224"/>
    <cellStyle name="Good 2" xfId="225"/>
    <cellStyle name="Heading 1 2" xfId="226"/>
    <cellStyle name="Heading 2 2" xfId="227"/>
    <cellStyle name="Heading 3 2" xfId="228"/>
    <cellStyle name="Heading 4 2" xfId="229"/>
    <cellStyle name="Input 2" xfId="230"/>
    <cellStyle name="Input 2 2" xfId="289"/>
    <cellStyle name="Input 2 3" xfId="284"/>
    <cellStyle name="Linked Cell 2" xfId="231"/>
    <cellStyle name="Neutral 2" xfId="232"/>
    <cellStyle name="Normal" xfId="0" builtinId="0"/>
    <cellStyle name="Normal 10" xfId="96"/>
    <cellStyle name="Normal 10 2" xfId="248"/>
    <cellStyle name="Normal 11" xfId="97"/>
    <cellStyle name="Normal 11 2" xfId="249"/>
    <cellStyle name="Normal 12" xfId="98"/>
    <cellStyle name="Normal 13" xfId="99"/>
    <cellStyle name="Normal 14" xfId="100"/>
    <cellStyle name="Normal 14 2" xfId="239"/>
    <cellStyle name="Normal 15" xfId="101"/>
    <cellStyle name="Normal 16" xfId="102"/>
    <cellStyle name="Normal 17" xfId="103"/>
    <cellStyle name="Normal 18" xfId="104"/>
    <cellStyle name="Normal 19" xfId="105"/>
    <cellStyle name="Normal 2" xfId="106"/>
    <cellStyle name="Normal 2 2" xfId="107"/>
    <cellStyle name="Normal 2 2 2" xfId="108"/>
    <cellStyle name="Normal 2 2 2 2" xfId="250"/>
    <cellStyle name="Normal 2 3" xfId="109"/>
    <cellStyle name="Normal 2 3 2" xfId="110"/>
    <cellStyle name="Normal 2 3_Feb(indicator)" xfId="111"/>
    <cellStyle name="Normal 2 4" xfId="112"/>
    <cellStyle name="Normal 2_P-88 to 94(Social)29-10-13(Last)" xfId="113"/>
    <cellStyle name="Normal 2_Real3_FT(April)" xfId="114"/>
    <cellStyle name="Normal 20" xfId="115"/>
    <cellStyle name="Normal 21" xfId="116"/>
    <cellStyle name="Normal 22" xfId="117"/>
    <cellStyle name="Normal 23" xfId="118"/>
    <cellStyle name="Normal 24" xfId="119"/>
    <cellStyle name="Normal 25" xfId="120"/>
    <cellStyle name="Normal 26" xfId="121"/>
    <cellStyle name="Normal 27" xfId="122"/>
    <cellStyle name="Normal 28" xfId="123"/>
    <cellStyle name="Normal 29" xfId="124"/>
    <cellStyle name="Normal 3" xfId="125"/>
    <cellStyle name="Normal 3 2" xfId="233"/>
    <cellStyle name="Normal 3 2 2" xfId="251"/>
    <cellStyle name="Normal 30" xfId="126"/>
    <cellStyle name="Normal 31" xfId="127"/>
    <cellStyle name="Normal 32" xfId="128"/>
    <cellStyle name="Normal 33" xfId="129"/>
    <cellStyle name="Normal 34" xfId="130"/>
    <cellStyle name="Normal 35" xfId="131"/>
    <cellStyle name="Normal 36" xfId="132"/>
    <cellStyle name="Normal 37" xfId="133"/>
    <cellStyle name="Normal 38" xfId="134"/>
    <cellStyle name="Normal 39" xfId="135"/>
    <cellStyle name="Normal 4" xfId="136"/>
    <cellStyle name="Normal 4 2" xfId="252"/>
    <cellStyle name="Normal 40" xfId="137"/>
    <cellStyle name="Normal 41" xfId="138"/>
    <cellStyle name="Normal 42" xfId="139"/>
    <cellStyle name="Normal 43" xfId="140"/>
    <cellStyle name="Normal 44" xfId="141"/>
    <cellStyle name="Normal 45" xfId="142"/>
    <cellStyle name="Normal 46" xfId="143"/>
    <cellStyle name="Normal 47" xfId="144"/>
    <cellStyle name="Normal 48" xfId="145"/>
    <cellStyle name="Normal 49" xfId="146"/>
    <cellStyle name="Normal 5" xfId="147"/>
    <cellStyle name="Normal 5 2" xfId="253"/>
    <cellStyle name="Normal 50" xfId="148"/>
    <cellStyle name="Normal 51" xfId="149"/>
    <cellStyle name="Normal 52" xfId="150"/>
    <cellStyle name="Normal 53" xfId="192"/>
    <cellStyle name="Normal 53 2" xfId="277"/>
    <cellStyle name="Normal 53 3" xfId="262"/>
    <cellStyle name="Normal 54" xfId="193"/>
    <cellStyle name="Normal 54 2" xfId="278"/>
    <cellStyle name="Normal 54 3" xfId="261"/>
    <cellStyle name="Normal 55" xfId="194"/>
    <cellStyle name="Normal 55 2" xfId="279"/>
    <cellStyle name="Normal 55 3" xfId="260"/>
    <cellStyle name="Normal 56" xfId="195"/>
    <cellStyle name="Normal 56 2" xfId="280"/>
    <cellStyle name="Normal 56 3" xfId="293"/>
    <cellStyle name="Normal 6" xfId="151"/>
    <cellStyle name="Normal 6 2" xfId="254"/>
    <cellStyle name="Normal 7" xfId="152"/>
    <cellStyle name="Normal 7 2" xfId="255"/>
    <cellStyle name="Normal 8" xfId="153"/>
    <cellStyle name="Normal 8 10" xfId="154"/>
    <cellStyle name="Normal 8 11" xfId="155"/>
    <cellStyle name="Normal 8 12" xfId="156"/>
    <cellStyle name="Normal 8 13" xfId="157"/>
    <cellStyle name="Normal 8 14" xfId="158"/>
    <cellStyle name="Normal 8 15" xfId="159"/>
    <cellStyle name="Normal 8 16" xfId="160"/>
    <cellStyle name="Normal 8 17" xfId="189"/>
    <cellStyle name="Normal 8 18" xfId="256"/>
    <cellStyle name="Normal 8 19" xfId="271"/>
    <cellStyle name="Normal 8 2" xfId="161"/>
    <cellStyle name="Normal 8 2 10" xfId="162"/>
    <cellStyle name="Normal 8 2 11" xfId="163"/>
    <cellStyle name="Normal 8 2 12" xfId="164"/>
    <cellStyle name="Normal 8 2 13" xfId="165"/>
    <cellStyle name="Normal 8 2 14" xfId="166"/>
    <cellStyle name="Normal 8 2 15" xfId="167"/>
    <cellStyle name="Normal 8 2 16" xfId="190"/>
    <cellStyle name="Normal 8 2 17" xfId="273"/>
    <cellStyle name="Normal 8 2 18" xfId="265"/>
    <cellStyle name="Normal 8 2 2" xfId="168"/>
    <cellStyle name="Normal 8 2 3" xfId="169"/>
    <cellStyle name="Normal 8 2 4" xfId="170"/>
    <cellStyle name="Normal 8 2 5" xfId="171"/>
    <cellStyle name="Normal 8 2 6" xfId="172"/>
    <cellStyle name="Normal 8 2 7" xfId="173"/>
    <cellStyle name="Normal 8 2 8" xfId="174"/>
    <cellStyle name="Normal 8 2 9" xfId="175"/>
    <cellStyle name="Normal 8 20" xfId="267"/>
    <cellStyle name="Normal 8 3" xfId="176"/>
    <cellStyle name="Normal 8 4" xfId="177"/>
    <cellStyle name="Normal 8 5" xfId="178"/>
    <cellStyle name="Normal 8 6" xfId="179"/>
    <cellStyle name="Normal 8 7" xfId="180"/>
    <cellStyle name="Normal 8 8" xfId="181"/>
    <cellStyle name="Normal 8 9" xfId="182"/>
    <cellStyle name="Normal 9" xfId="183"/>
    <cellStyle name="Normal 9 2" xfId="257"/>
    <cellStyle name="Note 2" xfId="234"/>
    <cellStyle name="Note 2 2" xfId="290"/>
    <cellStyle name="Note 2 3" xfId="283"/>
    <cellStyle name="Output 2" xfId="235"/>
    <cellStyle name="Output 2 2" xfId="291"/>
    <cellStyle name="Output 2 3" xfId="282"/>
    <cellStyle name="Title 2" xfId="236"/>
    <cellStyle name="Total 2" xfId="237"/>
    <cellStyle name="Total 2 2" xfId="292"/>
    <cellStyle name="Total 2 3" xfId="281"/>
    <cellStyle name="Warning Text 2" xfId="238"/>
  </cellStyles>
  <dxfs count="0"/>
  <tableStyles count="0" defaultTableStyle="TableStyleMedium9" defaultPivotStyle="PivotStyleLight16"/>
  <colors>
    <mruColors>
      <color rgb="FFCC3300"/>
      <color rgb="FFF8F8F8"/>
      <color rgb="FF85312F"/>
      <color rgb="FF948A5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244744744744727E-3"/>
          <c:y val="4.0289232531500567E-2"/>
          <c:w val="0.97605555555560064"/>
          <c:h val="0.5349690771412193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-1.8527067386825333E-3"/>
                  <c:y val="-8.40710929580200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A7-47B3-AEC8-392E311EE889}"/>
                </c:ext>
              </c:extLst>
            </c:dLbl>
            <c:dLbl>
              <c:idx val="3"/>
              <c:layout>
                <c:manualLayout>
                  <c:x val="-1.8389040809807927E-3"/>
                  <c:y val="-2.778486455981247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70-4C2F-B6BD-DEBE4F856617}"/>
                </c:ext>
              </c:extLst>
            </c:dLbl>
            <c:dLbl>
              <c:idx val="6"/>
              <c:layout>
                <c:manualLayout>
                  <c:x val="-3.1498997049266838E-4"/>
                  <c:y val="-2.84359395697281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70-4C2F-B6BD-DEBE4F856617}"/>
                </c:ext>
              </c:extLst>
            </c:dLbl>
            <c:dLbl>
              <c:idx val="9"/>
              <c:layout>
                <c:manualLayout>
                  <c:x val="0"/>
                  <c:y val="1.0886958095755293E-2"/>
                </c:manualLayout>
              </c:layout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BD-4A45-B6CC-461D172EBB83}"/>
                </c:ext>
              </c:extLst>
            </c:dLbl>
            <c:dLbl>
              <c:idx val="12"/>
              <c:layout>
                <c:manualLayout>
                  <c:x val="1.8315526654657354E-3"/>
                  <c:y val="-2.627256235019140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A7-47B3-AEC8-392E311EE889}"/>
                </c:ext>
              </c:extLst>
            </c:dLbl>
            <c:dLbl>
              <c:idx val="15"/>
              <c:layout>
                <c:manualLayout>
                  <c:x val="0"/>
                  <c:y val="-2.55343456642457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83-492D-87B9-22C2060FC753}"/>
                </c:ext>
              </c:extLst>
            </c:dLbl>
            <c:dLbl>
              <c:idx val="18"/>
              <c:layout>
                <c:manualLayout>
                  <c:x val="0"/>
                  <c:y val="1.4406505681793141E-2"/>
                </c:manualLayout>
              </c:layout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70-4C2F-B6BD-DEBE4F856617}"/>
                </c:ext>
              </c:extLst>
            </c:dLbl>
            <c:dLbl>
              <c:idx val="21"/>
              <c:layout>
                <c:manualLayout>
                  <c:x val="-3.786308651404489E-5"/>
                  <c:y val="-1.4678859464640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7.3425487953918173E-17"/>
                  <c:y val="-2.48808086917358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0"/>
                  <c:y val="-2.63101924564195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A7-47B3-AEC8-392E311EE889}"/>
                </c:ext>
              </c:extLst>
            </c:dLbl>
            <c:dLbl>
              <c:idx val="30"/>
              <c:layout>
                <c:manualLayout>
                  <c:x val="-1.837109702788921E-3"/>
                  <c:y val="-2.32681910502187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A7-47B3-AEC8-392E311EE889}"/>
                </c:ext>
              </c:extLst>
            </c:dLbl>
            <c:dLbl>
              <c:idx val="33"/>
              <c:layout>
                <c:manualLayout>
                  <c:x val="-2.0233713838894341E-3"/>
                  <c:y val="-2.23908135833632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A7-47B3-AEC8-392E311EE889}"/>
                </c:ext>
              </c:extLst>
            </c:dLbl>
            <c:dLbl>
              <c:idx val="36"/>
              <c:layout>
                <c:manualLayout>
                  <c:x val="7.6502159091096979E-5"/>
                  <c:y val="-2.406174433362421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A7-47B3-AEC8-392E311EE889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page1!$L$32:$L$68</c:f>
              <c:numCache>
                <c:formatCode>General</c:formatCode>
                <c:ptCount val="37"/>
                <c:pt idx="0" formatCode="#,##0.0">
                  <c:v>390.8</c:v>
                </c:pt>
                <c:pt idx="3" formatCode="#,##0.0">
                  <c:v>283.39999999999998</c:v>
                </c:pt>
                <c:pt idx="6" formatCode="#,##0.0">
                  <c:v>354.3</c:v>
                </c:pt>
                <c:pt idx="9" formatCode="#,##0.0">
                  <c:v>369.9</c:v>
                </c:pt>
                <c:pt idx="12" formatCode="#,##0.0">
                  <c:v>284.7</c:v>
                </c:pt>
                <c:pt idx="15" formatCode="#,##0.0">
                  <c:v>303.5</c:v>
                </c:pt>
                <c:pt idx="18" formatCode="#,##0.0">
                  <c:v>278.60000000000002</c:v>
                </c:pt>
                <c:pt idx="21" formatCode="#,##0.0">
                  <c:v>310.10000000000002</c:v>
                </c:pt>
                <c:pt idx="24" formatCode="#,##0.0">
                  <c:v>301.60000000000002</c:v>
                </c:pt>
                <c:pt idx="27" formatCode="0.0">
                  <c:v>292.2</c:v>
                </c:pt>
                <c:pt idx="30" formatCode="0.0">
                  <c:v>295.2</c:v>
                </c:pt>
                <c:pt idx="33" formatCode="0.0">
                  <c:v>323.5</c:v>
                </c:pt>
                <c:pt idx="36" formatCode="#,##0.0">
                  <c:v>349.1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D4F-4ACC-BF8B-2D7BAF152EC6}"/>
            </c:ext>
          </c:extLst>
        </c:ser>
        <c:ser>
          <c:idx val="1"/>
          <c:order val="1"/>
          <c:spPr>
            <a:solidFill>
              <a:srgbClr val="558ED5"/>
            </a:solidFill>
          </c:spPr>
          <c:invertIfNegative val="0"/>
          <c:dLbls>
            <c:dLbl>
              <c:idx val="1"/>
              <c:layout>
                <c:manualLayout>
                  <c:x val="1.8408701749135988E-5"/>
                  <c:y val="-5.34247443207530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4F-4ACC-BF8B-2D7BAF152EC6}"/>
                </c:ext>
              </c:extLst>
            </c:dLbl>
            <c:dLbl>
              <c:idx val="4"/>
              <c:layout>
                <c:manualLayout>
                  <c:x val="-2.6285061188531853E-4"/>
                  <c:y val="-4.74666171582366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4F-4ACC-BF8B-2D7BAF152EC6}"/>
                </c:ext>
              </c:extLst>
            </c:dLbl>
            <c:dLbl>
              <c:idx val="7"/>
              <c:layout>
                <c:manualLayout>
                  <c:x val="5.0686059468399197E-4"/>
                  <c:y val="-5.09197176920183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4F-4ACC-BF8B-2D7BAF152EC6}"/>
                </c:ext>
              </c:extLst>
            </c:dLbl>
            <c:dLbl>
              <c:idx val="10"/>
              <c:layout>
                <c:manualLayout>
                  <c:x val="-1.4370390786970027E-7"/>
                  <c:y val="-4.59869059088349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4F-4ACC-BF8B-2D7BAF152EC6}"/>
                </c:ext>
              </c:extLst>
            </c:dLbl>
            <c:dLbl>
              <c:idx val="13"/>
              <c:layout>
                <c:manualLayout>
                  <c:x val="6.3552449202277023E-5"/>
                  <c:y val="-5.91849949731534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4F-4ACC-BF8B-2D7BAF152EC6}"/>
                </c:ext>
              </c:extLst>
            </c:dLbl>
            <c:dLbl>
              <c:idx val="16"/>
              <c:layout>
                <c:manualLayout>
                  <c:x val="-1.7087645703675687E-3"/>
                  <c:y val="-4.90921651148135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4F-4ACC-BF8B-2D7BAF152EC6}"/>
                </c:ext>
              </c:extLst>
            </c:dLbl>
            <c:dLbl>
              <c:idx val="19"/>
              <c:layout>
                <c:manualLayout>
                  <c:x val="3.8574105549411489E-3"/>
                  <c:y val="-4.48834947317841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BD-4A45-B6CC-461D172EBB83}"/>
                </c:ext>
              </c:extLst>
            </c:dLbl>
            <c:dLbl>
              <c:idx val="22"/>
              <c:layout>
                <c:manualLayout>
                  <c:x val="0"/>
                  <c:y val="-4.82006066405756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4F-4ACC-BF8B-2D7BAF152EC6}"/>
                </c:ext>
              </c:extLst>
            </c:dLbl>
            <c:dLbl>
              <c:idx val="25"/>
              <c:layout>
                <c:manualLayout>
                  <c:x val="-1.6504467840396401E-3"/>
                  <c:y val="-5.15342548264420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4F-4ACC-BF8B-2D7BAF152EC6}"/>
                </c:ext>
              </c:extLst>
            </c:dLbl>
            <c:dLbl>
              <c:idx val="28"/>
              <c:layout>
                <c:manualLayout>
                  <c:x val="2.0038155562832442E-3"/>
                  <c:y val="-5.33356266736519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4F-4ACC-BF8B-2D7BAF152EC6}"/>
                </c:ext>
              </c:extLst>
            </c:dLbl>
            <c:dLbl>
              <c:idx val="31"/>
              <c:layout>
                <c:manualLayout>
                  <c:x val="1.4615156294181361E-3"/>
                  <c:y val="-5.46819508037289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4F-4ACC-BF8B-2D7BAF152EC6}"/>
                </c:ext>
              </c:extLst>
            </c:dLbl>
            <c:dLbl>
              <c:idx val="34"/>
              <c:layout>
                <c:manualLayout>
                  <c:x val="1.8698878111033136E-3"/>
                  <c:y val="-5.15837461082908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4F-4ACC-BF8B-2D7BAF152EC6}"/>
                </c:ext>
              </c:extLst>
            </c:dLbl>
            <c:dLbl>
              <c:idx val="37"/>
              <c:layout>
                <c:manualLayout>
                  <c:x val="-3.75988664378968E-5"/>
                  <c:y val="-5.33523533301037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D4F-4ACC-BF8B-2D7BAF152EC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page1!$N$32:$N$69</c:f>
              <c:numCache>
                <c:formatCode>0.0</c:formatCode>
                <c:ptCount val="38"/>
                <c:pt idx="1">
                  <c:v>28.8</c:v>
                </c:pt>
                <c:pt idx="4">
                  <c:v>11.399999999999999</c:v>
                </c:pt>
                <c:pt idx="7">
                  <c:v>31</c:v>
                </c:pt>
                <c:pt idx="10">
                  <c:v>30.1</c:v>
                </c:pt>
                <c:pt idx="13">
                  <c:v>9.3000000000000007</c:v>
                </c:pt>
                <c:pt idx="16">
                  <c:v>24.9</c:v>
                </c:pt>
                <c:pt idx="19">
                  <c:v>34.6</c:v>
                </c:pt>
                <c:pt idx="22">
                  <c:v>36.799999999999997</c:v>
                </c:pt>
                <c:pt idx="25">
                  <c:v>38.1</c:v>
                </c:pt>
                <c:pt idx="28">
                  <c:v>41.2</c:v>
                </c:pt>
                <c:pt idx="31">
                  <c:v>47.2</c:v>
                </c:pt>
                <c:pt idx="34">
                  <c:v>98</c:v>
                </c:pt>
                <c:pt idx="37">
                  <c:v>131.80000000000001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7D4F-4ACC-BF8B-2D7BAF152EC6}"/>
            </c:ext>
          </c:extLst>
        </c:ser>
        <c:ser>
          <c:idx val="2"/>
          <c:order val="2"/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3.5514838382130478E-3"/>
                  <c:y val="-3.21920574625659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D4F-4ACC-BF8B-2D7BAF152EC6}"/>
                </c:ext>
              </c:extLst>
            </c:dLbl>
            <c:dLbl>
              <c:idx val="3"/>
              <c:layout>
                <c:manualLayout>
                  <c:x val="1.9053668783924344E-3"/>
                  <c:y val="-3.513336230887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7050675621444791E-5"/>
                  <c:y val="-3.88560050683319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D4F-4ACC-BF8B-2D7BAF152EC6}"/>
                </c:ext>
              </c:extLst>
            </c:dLbl>
            <c:dLbl>
              <c:idx val="9"/>
              <c:layout>
                <c:manualLayout>
                  <c:x val="-1.4128017355986847E-7"/>
                  <c:y val="-4.0927685613499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9053668783924344E-3"/>
                  <c:y val="-3.5133362308879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4.9448060745953913E-5"/>
                  <c:y val="-4.4832251274075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D4F-4ACC-BF8B-2D7BAF152EC6}"/>
                </c:ext>
              </c:extLst>
            </c:dLbl>
            <c:dLbl>
              <c:idx val="21"/>
              <c:layout>
                <c:manualLayout>
                  <c:x val="-1.4724667130493683E-7"/>
                  <c:y val="-4.5417610469934938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D4F-4ACC-BF8B-2D7BAF152EC6}"/>
                </c:ext>
              </c:extLst>
            </c:dLbl>
            <c:dLbl>
              <c:idx val="24"/>
              <c:layout>
                <c:manualLayout>
                  <c:x val="1.5414821729923226E-3"/>
                  <c:y val="-4.5529669801632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D4F-4ACC-BF8B-2D7BAF152EC6}"/>
                </c:ext>
              </c:extLst>
            </c:dLbl>
            <c:dLbl>
              <c:idx val="27"/>
              <c:layout>
                <c:manualLayout>
                  <c:x val="0"/>
                  <c:y val="-2.300645255163999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D4F-4ACC-BF8B-2D7BAF152EC6}"/>
                </c:ext>
              </c:extLst>
            </c:dLbl>
            <c:dLbl>
              <c:idx val="30"/>
              <c:layout>
                <c:manualLayout>
                  <c:x val="0"/>
                  <c:y val="-4.495925783403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A7-47B3-AEC8-392E311EE889}"/>
                </c:ext>
              </c:extLst>
            </c:dLbl>
            <c:dLbl>
              <c:idx val="33"/>
              <c:layout>
                <c:manualLayout>
                  <c:x val="-1.8457370248074485E-3"/>
                  <c:y val="-4.13109965635738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7D4F-4ACC-BF8B-2D7BAF152EC6}"/>
                </c:ext>
              </c:extLst>
            </c:dLbl>
            <c:dLbl>
              <c:idx val="36"/>
              <c:layout>
                <c:manualLayout>
                  <c:x val="-1.3713414902328971E-16"/>
                  <c:y val="-1.8184421534937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A7-47B3-AEC8-392E311EE889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page1!$P$32:$P$68</c:f>
              <c:numCache>
                <c:formatCode>General</c:formatCode>
                <c:ptCount val="37"/>
                <c:pt idx="0" formatCode="#,##0.0">
                  <c:v>991.3</c:v>
                </c:pt>
                <c:pt idx="3" formatCode="#,##0.0">
                  <c:v>764.9</c:v>
                </c:pt>
                <c:pt idx="6" formatCode="#,##0.0">
                  <c:v>895.4</c:v>
                </c:pt>
                <c:pt idx="9" formatCode="#,##0.0">
                  <c:v>887.5</c:v>
                </c:pt>
                <c:pt idx="12" formatCode="#,##0.0">
                  <c:v>841.4</c:v>
                </c:pt>
                <c:pt idx="15" formatCode="#,##0.0">
                  <c:v>1019</c:v>
                </c:pt>
                <c:pt idx="18" formatCode="#,##0.0">
                  <c:v>1100.9000000000001</c:v>
                </c:pt>
                <c:pt idx="21" formatCode="#,##0.0">
                  <c:v>1110.7</c:v>
                </c:pt>
                <c:pt idx="24" formatCode="#,##0.0">
                  <c:v>1127.7</c:v>
                </c:pt>
                <c:pt idx="27" formatCode="#,##0.0">
                  <c:v>1338</c:v>
                </c:pt>
                <c:pt idx="30" formatCode="#,##0.0">
                  <c:v>926.9</c:v>
                </c:pt>
                <c:pt idx="33" formatCode="#,##0.0">
                  <c:v>1091.5999999999999</c:v>
                </c:pt>
                <c:pt idx="36" formatCode="#,##0.0">
                  <c:v>1205.2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7D4F-4ACC-BF8B-2D7BAF152EC6}"/>
            </c:ext>
          </c:extLst>
        </c:ser>
        <c:ser>
          <c:idx val="3"/>
          <c:order val="3"/>
          <c:spPr>
            <a:solidFill>
              <a:srgbClr val="948A54"/>
            </a:solidFill>
          </c:spPr>
          <c:invertIfNegative val="0"/>
          <c:dLbls>
            <c:dLbl>
              <c:idx val="1"/>
              <c:layout>
                <c:manualLayout>
                  <c:x val="-1.6825711355617011E-3"/>
                  <c:y val="-6.1104411914804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5.067711138753582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D4F-4ACC-BF8B-2D7BAF152EC6}"/>
                </c:ext>
              </c:extLst>
            </c:dLbl>
            <c:dLbl>
              <c:idx val="7"/>
              <c:layout>
                <c:manualLayout>
                  <c:x val="0"/>
                  <c:y val="-4.44436812436295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D4F-4ACC-BF8B-2D7BAF152EC6}"/>
                </c:ext>
              </c:extLst>
            </c:dLbl>
            <c:dLbl>
              <c:idx val="10"/>
              <c:layout>
                <c:manualLayout>
                  <c:x val="1.794258204210363E-3"/>
                  <c:y val="-4.2868689160350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1.8507702736342737E-3"/>
                  <c:y val="-4.7121623546503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0"/>
                  <c:y val="-4.9113222736199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0"/>
                  <c:y val="-4.8872165984202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0"/>
                  <c:y val="-5.7280277220660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D4F-4ACC-BF8B-2D7BAF152EC6}"/>
                </c:ext>
              </c:extLst>
            </c:dLbl>
            <c:dLbl>
              <c:idx val="25"/>
              <c:layout>
                <c:manualLayout>
                  <c:x val="-1.9186241271033821E-3"/>
                  <c:y val="-2.61155574731270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D4F-4ACC-BF8B-2D7BAF152EC6}"/>
                </c:ext>
              </c:extLst>
            </c:dLbl>
            <c:dLbl>
              <c:idx val="28"/>
              <c:layout>
                <c:manualLayout>
                  <c:x val="0"/>
                  <c:y val="-3.88429999463539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D4F-4ACC-BF8B-2D7BAF152EC6}"/>
                </c:ext>
              </c:extLst>
            </c:dLbl>
            <c:dLbl>
              <c:idx val="31"/>
              <c:layout>
                <c:manualLayout>
                  <c:x val="0"/>
                  <c:y val="-5.6125509844912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>
                <c:manualLayout>
                  <c:x val="0"/>
                  <c:y val="-4.4554459787407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>
                <c:manualLayout>
                  <c:x val="0"/>
                  <c:y val="-5.6039845065271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page1!$R$32:$R$69</c:f>
              <c:numCache>
                <c:formatCode>0.0</c:formatCode>
                <c:ptCount val="38"/>
                <c:pt idx="1">
                  <c:v>1160.3</c:v>
                </c:pt>
                <c:pt idx="4">
                  <c:v>937.8</c:v>
                </c:pt>
                <c:pt idx="7">
                  <c:v>1253.3999999999999</c:v>
                </c:pt>
                <c:pt idx="10">
                  <c:v>1096.5</c:v>
                </c:pt>
                <c:pt idx="13">
                  <c:v>1025.5</c:v>
                </c:pt>
                <c:pt idx="16">
                  <c:v>1153.3</c:v>
                </c:pt>
                <c:pt idx="19">
                  <c:v>1305</c:v>
                </c:pt>
                <c:pt idx="22">
                  <c:v>1295.4999999999998</c:v>
                </c:pt>
                <c:pt idx="25">
                  <c:v>1476.7</c:v>
                </c:pt>
                <c:pt idx="28">
                  <c:v>1524.1</c:v>
                </c:pt>
                <c:pt idx="31">
                  <c:v>1146</c:v>
                </c:pt>
                <c:pt idx="34">
                  <c:v>1363.5000000000002</c:v>
                </c:pt>
                <c:pt idx="37">
                  <c:v>1463.6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7D4F-4ACC-BF8B-2D7BAF152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6540160"/>
        <c:axId val="206443648"/>
      </c:barChart>
      <c:catAx>
        <c:axId val="20654016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206443648"/>
        <c:crosses val="autoZero"/>
        <c:auto val="1"/>
        <c:lblAlgn val="ctr"/>
        <c:lblOffset val="100"/>
        <c:noMultiLvlLbl val="0"/>
      </c:catAx>
      <c:valAx>
        <c:axId val="206443648"/>
        <c:scaling>
          <c:orientation val="minMax"/>
          <c:max val="20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" sourceLinked="1"/>
        <c:majorTickMark val="none"/>
        <c:minorTickMark val="none"/>
        <c:tickLblPos val="none"/>
        <c:spPr>
          <a:solidFill>
            <a:schemeClr val="bg1"/>
          </a:solidFill>
          <a:ln>
            <a:noFill/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206540160"/>
        <c:crosses val="autoZero"/>
        <c:crossBetween val="between"/>
      </c:valAx>
      <c:spPr>
        <a:solidFill>
          <a:srgbClr val="D9D9D9"/>
        </a:solidFill>
      </c:spPr>
    </c:plotArea>
    <c:plotVisOnly val="1"/>
    <c:dispBlanksAs val="gap"/>
    <c:showDLblsOverMax val="0"/>
  </c:chart>
  <c:spPr>
    <a:solidFill>
      <a:srgbClr val="D9D9D9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10294</xdr:rowOff>
    </xdr:from>
    <xdr:to>
      <xdr:col>7</xdr:col>
      <xdr:colOff>16933</xdr:colOff>
      <xdr:row>49</xdr:row>
      <xdr:rowOff>0</xdr:rowOff>
    </xdr:to>
    <xdr:graphicFrame macro="">
      <xdr:nvGraphicFramePr>
        <xdr:cNvPr id="66646348" name="Chart 55">
          <a:extLst>
            <a:ext uri="{FF2B5EF4-FFF2-40B4-BE49-F238E27FC236}">
              <a16:creationId xmlns="" xmlns:a16="http://schemas.microsoft.com/office/drawing/2014/main" id="{00000000-0008-0000-0200-00004CF1F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62538</xdr:colOff>
      <xdr:row>46</xdr:row>
      <xdr:rowOff>108238</xdr:rowOff>
    </xdr:from>
    <xdr:to>
      <xdr:col>0</xdr:col>
      <xdr:colOff>984558</xdr:colOff>
      <xdr:row>48</xdr:row>
      <xdr:rowOff>72735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2538" y="9640165"/>
          <a:ext cx="922020" cy="31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Million </a:t>
          </a:r>
          <a:r>
            <a:rPr lang="en-US" sz="1000" b="1" i="0">
              <a:latin typeface="Arial" pitchFamily="34" charset="0"/>
              <a:ea typeface="+mn-ea"/>
              <a:cs typeface="Arial" pitchFamily="34" charset="0"/>
            </a:rPr>
            <a:t>US$ </a:t>
          </a:r>
          <a:endParaRPr lang="en-US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852055</xdr:colOff>
      <xdr:row>41</xdr:row>
      <xdr:rowOff>103910</xdr:rowOff>
    </xdr:from>
    <xdr:to>
      <xdr:col>5</xdr:col>
      <xdr:colOff>249381</xdr:colOff>
      <xdr:row>45</xdr:row>
      <xdr:rowOff>124692</xdr:rowOff>
    </xdr:to>
    <xdr:sp macro="" textlink="">
      <xdr:nvSpPr>
        <xdr:cNvPr id="8" name="TextBox 2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5077691" y="8783783"/>
          <a:ext cx="394854" cy="706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91440" tIns="45720" rIns="91440" bIns="4572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2022</a:t>
          </a:r>
          <a:r>
            <a:rPr lang="en-US" sz="10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</a:t>
          </a:r>
          <a:endParaRPr lang="en-US" sz="10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734291</xdr:colOff>
      <xdr:row>41</xdr:row>
      <xdr:rowOff>78104</xdr:rowOff>
    </xdr:from>
    <xdr:to>
      <xdr:col>4</xdr:col>
      <xdr:colOff>110837</xdr:colOff>
      <xdr:row>45</xdr:row>
      <xdr:rowOff>145471</xdr:rowOff>
    </xdr:to>
    <xdr:sp macro="" textlink="">
      <xdr:nvSpPr>
        <xdr:cNvPr id="11" name="TextBox 2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962400" y="8757977"/>
          <a:ext cx="374073" cy="753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91440" tIns="45720" rIns="91440" bIns="4572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2022 Jan</a:t>
          </a:r>
        </a:p>
      </xdr:txBody>
    </xdr:sp>
    <xdr:clientData/>
  </xdr:twoCellAnchor>
  <xdr:twoCellAnchor>
    <xdr:from>
      <xdr:col>5</xdr:col>
      <xdr:colOff>997526</xdr:colOff>
      <xdr:row>41</xdr:row>
      <xdr:rowOff>96983</xdr:rowOff>
    </xdr:from>
    <xdr:to>
      <xdr:col>6</xdr:col>
      <xdr:colOff>367144</xdr:colOff>
      <xdr:row>45</xdr:row>
      <xdr:rowOff>117763</xdr:rowOff>
    </xdr:to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 txBox="1"/>
      </xdr:nvSpPr>
      <xdr:spPr bwMode="auto">
        <a:xfrm>
          <a:off x="6220690" y="8776856"/>
          <a:ext cx="367145" cy="706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vert="vert270" wrap="square" rtlCol="0" anchor="ctr"/>
        <a:lstStyle/>
        <a:p>
          <a:pPr algn="ctr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2022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 baseline="0">
              <a:effectLst/>
              <a:latin typeface="Arial" pitchFamily="34" charset="0"/>
              <a:ea typeface="+mn-ea"/>
              <a:cs typeface="Arial" pitchFamily="34" charset="0"/>
            </a:rPr>
            <a:t>May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547252</xdr:colOff>
      <xdr:row>41</xdr:row>
      <xdr:rowOff>90055</xdr:rowOff>
    </xdr:from>
    <xdr:to>
      <xdr:col>6</xdr:col>
      <xdr:colOff>921323</xdr:colOff>
      <xdr:row>45</xdr:row>
      <xdr:rowOff>152401</xdr:rowOff>
    </xdr:to>
    <xdr:sp macro="" textlink="">
      <xdr:nvSpPr>
        <xdr:cNvPr id="25" name="TextBox 2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 flipH="1">
          <a:off x="6767943" y="8769928"/>
          <a:ext cx="374071" cy="74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91440" tIns="45720" rIns="91440" bIns="45720" anchor="ctr" upright="1"/>
        <a:lstStyle/>
        <a:p>
          <a:pPr marL="0" indent="0"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2022</a:t>
          </a:r>
          <a:r>
            <a:rPr lang="en-US" sz="1000" b="1" i="0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June</a:t>
          </a:r>
          <a:endParaRPr lang="en-US" sz="1000" b="1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429491</xdr:colOff>
      <xdr:row>41</xdr:row>
      <xdr:rowOff>76200</xdr:rowOff>
    </xdr:from>
    <xdr:to>
      <xdr:col>5</xdr:col>
      <xdr:colOff>803563</xdr:colOff>
      <xdr:row>45</xdr:row>
      <xdr:rowOff>103909</xdr:rowOff>
    </xdr:to>
    <xdr:sp macro="" textlink="">
      <xdr:nvSpPr>
        <xdr:cNvPr id="27" name="TextBox 20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 txBox="1"/>
      </xdr:nvSpPr>
      <xdr:spPr bwMode="auto">
        <a:xfrm>
          <a:off x="5652655" y="8756073"/>
          <a:ext cx="374072" cy="713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n-US" sz="1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2022</a:t>
          </a:r>
          <a:r>
            <a:rPr lang="en-US" sz="1000" b="1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Apr</a:t>
          </a:r>
        </a:p>
      </xdr:txBody>
    </xdr:sp>
    <xdr:clientData/>
  </xdr:twoCellAnchor>
  <xdr:twoCellAnchor>
    <xdr:from>
      <xdr:col>0</xdr:col>
      <xdr:colOff>80357</xdr:colOff>
      <xdr:row>41</xdr:row>
      <xdr:rowOff>82357</xdr:rowOff>
    </xdr:from>
    <xdr:to>
      <xdr:col>0</xdr:col>
      <xdr:colOff>436919</xdr:colOff>
      <xdr:row>46</xdr:row>
      <xdr:rowOff>2079</xdr:rowOff>
    </xdr:to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/>
      </xdr:nvSpPr>
      <xdr:spPr bwMode="auto">
        <a:xfrm>
          <a:off x="80357" y="8762230"/>
          <a:ext cx="356562" cy="771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vert="vert270" wrap="square" rtlCol="0" anchor="ctr"/>
        <a:lstStyle/>
        <a:p>
          <a:pPr algn="ctr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2021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June</a:t>
          </a:r>
          <a:endParaRPr lang="en-US" sz="1000" b="1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526472</xdr:colOff>
      <xdr:row>41</xdr:row>
      <xdr:rowOff>99390</xdr:rowOff>
    </xdr:from>
    <xdr:to>
      <xdr:col>1</xdr:col>
      <xdr:colOff>892924</xdr:colOff>
      <xdr:row>46</xdr:row>
      <xdr:rowOff>13856</xdr:rowOff>
    </xdr:to>
    <xdr:sp macro="" textlink="">
      <xdr:nvSpPr>
        <xdr:cNvPr id="21" name="TextBox 1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 txBox="1"/>
      </xdr:nvSpPr>
      <xdr:spPr bwMode="auto">
        <a:xfrm>
          <a:off x="1759527" y="8779263"/>
          <a:ext cx="366452" cy="766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 rtl="1">
            <a:defRPr sz="1000"/>
          </a:pPr>
          <a:r>
            <a:rPr lang="en-US" sz="1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2021 Sept</a:t>
          </a:r>
        </a:p>
      </xdr:txBody>
    </xdr:sp>
    <xdr:clientData/>
  </xdr:twoCellAnchor>
  <xdr:twoCellAnchor>
    <xdr:from>
      <xdr:col>0</xdr:col>
      <xdr:colOff>1191662</xdr:colOff>
      <xdr:row>41</xdr:row>
      <xdr:rowOff>81512</xdr:rowOff>
    </xdr:from>
    <xdr:to>
      <xdr:col>1</xdr:col>
      <xdr:colOff>311726</xdr:colOff>
      <xdr:row>45</xdr:row>
      <xdr:rowOff>129540</xdr:rowOff>
    </xdr:to>
    <xdr:sp macro="" textlink="">
      <xdr:nvSpPr>
        <xdr:cNvPr id="30" name="TextBox 2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 flipH="1">
          <a:off x="1191662" y="8761385"/>
          <a:ext cx="353119" cy="733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91440" tIns="45720" rIns="91440" bIns="45720" anchor="ctr" upright="1"/>
        <a:lstStyle/>
        <a:p>
          <a:pPr marL="0" indent="0"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2021 Aug </a:t>
          </a:r>
        </a:p>
      </xdr:txBody>
    </xdr:sp>
    <xdr:clientData/>
  </xdr:twoCellAnchor>
  <xdr:twoCellAnchor>
    <xdr:from>
      <xdr:col>4</xdr:col>
      <xdr:colOff>318649</xdr:colOff>
      <xdr:row>41</xdr:row>
      <xdr:rowOff>103910</xdr:rowOff>
    </xdr:from>
    <xdr:to>
      <xdr:col>4</xdr:col>
      <xdr:colOff>685794</xdr:colOff>
      <xdr:row>45</xdr:row>
      <xdr:rowOff>117763</xdr:rowOff>
    </xdr:to>
    <xdr:sp macro="" textlink="">
      <xdr:nvSpPr>
        <xdr:cNvPr id="31" name="TextBox 2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 flipH="1">
          <a:off x="4544285" y="8783783"/>
          <a:ext cx="367145" cy="699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square" lIns="91440" tIns="45720" rIns="91440" bIns="4572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2022</a:t>
          </a:r>
          <a:r>
            <a:rPr lang="en-US" sz="1000" b="1" i="0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Feb</a:t>
          </a:r>
        </a:p>
      </xdr:txBody>
    </xdr:sp>
    <xdr:clientData/>
  </xdr:twoCellAnchor>
  <xdr:twoCellAnchor>
    <xdr:from>
      <xdr:col>0</xdr:col>
      <xdr:colOff>637135</xdr:colOff>
      <xdr:row>41</xdr:row>
      <xdr:rowOff>74988</xdr:rowOff>
    </xdr:from>
    <xdr:to>
      <xdr:col>0</xdr:col>
      <xdr:colOff>985750</xdr:colOff>
      <xdr:row>45</xdr:row>
      <xdr:rowOff>144106</xdr:rowOff>
    </xdr:to>
    <xdr:sp macro="" textlink="">
      <xdr:nvSpPr>
        <xdr:cNvPr id="15" name="TextBox 1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 txBox="1"/>
      </xdr:nvSpPr>
      <xdr:spPr bwMode="auto">
        <a:xfrm>
          <a:off x="637135" y="8754861"/>
          <a:ext cx="348615" cy="754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270"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indent="0" algn="ctr" rtl="1">
            <a:defRPr sz="1000"/>
          </a:pPr>
          <a:r>
            <a:rPr lang="en-US" sz="1000" b="1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2021 July </a:t>
          </a:r>
        </a:p>
      </xdr:txBody>
    </xdr:sp>
    <xdr:clientData/>
  </xdr:twoCellAnchor>
  <xdr:twoCellAnchor>
    <xdr:from>
      <xdr:col>3</xdr:col>
      <xdr:colOff>180105</xdr:colOff>
      <xdr:row>41</xdr:row>
      <xdr:rowOff>69272</xdr:rowOff>
    </xdr:from>
    <xdr:to>
      <xdr:col>3</xdr:col>
      <xdr:colOff>561104</xdr:colOff>
      <xdr:row>45</xdr:row>
      <xdr:rowOff>131618</xdr:rowOff>
    </xdr:to>
    <xdr:sp macro="" textlink="">
      <xdr:nvSpPr>
        <xdr:cNvPr id="19" name="TextBox 2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 flipH="1">
          <a:off x="3408214" y="8749145"/>
          <a:ext cx="380999" cy="748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91440" tIns="45720" rIns="91440" bIns="45720" anchor="ctr" upright="1"/>
        <a:lstStyle/>
        <a:p>
          <a:pPr marL="0" indent="0"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2021 Dec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0.14886</cdr:x>
      <cdr:y>0.86739</cdr:y>
    </cdr:from>
    <cdr:to>
      <cdr:x>0.17887</cdr:x>
      <cdr:y>0.93203</cdr:y>
    </cdr:to>
    <cdr:sp macro="" textlink="">
      <cdr:nvSpPr>
        <cdr:cNvPr id="4" name="Rectangle 3" descr="Zig zag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7007" y="2640893"/>
          <a:ext cx="217127" cy="19680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0.73411</cdr:x>
      <cdr:y>0.8616</cdr:y>
    </cdr:from>
    <cdr:to>
      <cdr:x>0.76411</cdr:x>
      <cdr:y>0.92625</cdr:y>
    </cdr:to>
    <cdr:sp macro="" textlink="">
      <cdr:nvSpPr>
        <cdr:cNvPr id="6" name="Rectangle 2" descr="Light upward diagonal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1362" y="2623258"/>
          <a:ext cx="217054" cy="196835"/>
        </a:xfrm>
        <a:prstGeom xmlns:a="http://schemas.openxmlformats.org/drawingml/2006/main" prst="rect">
          <a:avLst/>
        </a:prstGeom>
        <a:solidFill xmlns:a="http://schemas.openxmlformats.org/drawingml/2006/main">
          <a:srgbClr val="948A54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0.77167</cdr:x>
      <cdr:y>0.84677</cdr:y>
    </cdr:from>
    <cdr:to>
      <cdr:x>0.9026</cdr:x>
      <cdr:y>0.94338</cdr:y>
    </cdr:to>
    <cdr:sp macro="" textlink="">
      <cdr:nvSpPr>
        <cdr:cNvPr id="7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3169" y="2578109"/>
          <a:ext cx="947299" cy="2941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91440" tIns="45720" rIns="91440" bIns="4572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algn="l" defTabSz="914400" rtl="1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>
              <a:latin typeface="Arial" pitchFamily="34" charset="0"/>
              <a:cs typeface="Arial" pitchFamily="34" charset="0"/>
            </a:rPr>
            <a:t>Private  Imports</a:t>
          </a:r>
          <a:endParaRPr lang="en-US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0.1848</cdr:x>
      <cdr:y>0.85323</cdr:y>
    </cdr:from>
    <cdr:to>
      <cdr:x>0.33172</cdr:x>
      <cdr:y>0.94208</cdr:y>
    </cdr:to>
    <cdr:sp macro="" textlink="">
      <cdr:nvSpPr>
        <cdr:cNvPr id="8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7056" y="2597778"/>
          <a:ext cx="1062988" cy="2705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91440" tIns="45720" rIns="91440" bIns="4572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lnSpc>
              <a:spcPts val="900"/>
            </a:lnSpc>
            <a:defRPr sz="1000"/>
          </a:pPr>
          <a:r>
            <a:rPr lang="en-US" sz="1000" b="1" i="0">
              <a:latin typeface="Arial" pitchFamily="34" charset="0"/>
              <a:cs typeface="Arial" pitchFamily="34" charset="0"/>
            </a:rPr>
            <a:t>Government Exports</a:t>
          </a:r>
          <a:endParaRPr lang="en-US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0.34211</cdr:x>
      <cdr:y>0.86871</cdr:y>
    </cdr:from>
    <cdr:to>
      <cdr:x>0.37212</cdr:x>
      <cdr:y>0.93336</cdr:y>
    </cdr:to>
    <cdr:sp macro="" textlink="">
      <cdr:nvSpPr>
        <cdr:cNvPr id="9" name="Rectangle 8" descr="Light downward diagonal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5182" y="2644911"/>
          <a:ext cx="217127" cy="196835"/>
        </a:xfrm>
        <a:prstGeom xmlns:a="http://schemas.openxmlformats.org/drawingml/2006/main" prst="rect">
          <a:avLst/>
        </a:prstGeom>
        <a:solidFill xmlns:a="http://schemas.openxmlformats.org/drawingml/2006/main">
          <a:srgbClr val="C0000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0.37686</cdr:x>
      <cdr:y>0.84856</cdr:y>
    </cdr:from>
    <cdr:to>
      <cdr:x>0.50697</cdr:x>
      <cdr:y>0.94208</cdr:y>
    </cdr:to>
    <cdr:sp macro="" textlink="">
      <cdr:nvSpPr>
        <cdr:cNvPr id="10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26675" y="2583559"/>
          <a:ext cx="941294" cy="2847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91440" tIns="45720" rIns="91440" bIns="4572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lnSpc>
              <a:spcPts val="900"/>
            </a:lnSpc>
            <a:defRPr sz="1000"/>
          </a:pPr>
          <a:r>
            <a:rPr lang="en-US" sz="1000" b="1" i="0">
              <a:latin typeface="Arial" pitchFamily="34" charset="0"/>
              <a:cs typeface="Arial" pitchFamily="34" charset="0"/>
            </a:rPr>
            <a:t>Private</a:t>
          </a:r>
          <a:r>
            <a:rPr lang="en-US" sz="1000" b="0" i="0">
              <a:latin typeface="Arial" pitchFamily="34" charset="0"/>
              <a:cs typeface="Arial" pitchFamily="34" charset="0"/>
            </a:rPr>
            <a:t/>
          </a:r>
          <a:br>
            <a:rPr lang="en-US" sz="1000" b="0" i="0">
              <a:latin typeface="Arial" pitchFamily="34" charset="0"/>
              <a:cs typeface="Arial" pitchFamily="34" charset="0"/>
            </a:rPr>
          </a:b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Exports</a:t>
          </a:r>
          <a:r>
            <a:rPr lang="en-U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</a:p>
      </cdr:txBody>
    </cdr:sp>
  </cdr:relSizeAnchor>
  <cdr:relSizeAnchor xmlns:cdr="http://schemas.openxmlformats.org/drawingml/2006/chartDrawing">
    <cdr:from>
      <cdr:x>0.51791</cdr:x>
      <cdr:y>0.87061</cdr:y>
    </cdr:from>
    <cdr:to>
      <cdr:x>0.54792</cdr:x>
      <cdr:y>0.93526</cdr:y>
    </cdr:to>
    <cdr:sp macro="" textlink="">
      <cdr:nvSpPr>
        <cdr:cNvPr id="11" name="Rectangle 10" descr="80%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7176" y="2650680"/>
          <a:ext cx="217127" cy="196835"/>
        </a:xfrm>
        <a:prstGeom xmlns:a="http://schemas.openxmlformats.org/drawingml/2006/main" prst="rect">
          <a:avLst/>
        </a:prstGeom>
        <a:solidFill xmlns:a="http://schemas.openxmlformats.org/drawingml/2006/main">
          <a:srgbClr val="558ED5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0.5603</cdr:x>
      <cdr:y>0.85034</cdr:y>
    </cdr:from>
    <cdr:to>
      <cdr:x>0.72459</cdr:x>
      <cdr:y>0.94501</cdr:y>
    </cdr:to>
    <cdr:sp macro="" textlink="">
      <cdr:nvSpPr>
        <cdr:cNvPr id="12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53837" y="2588980"/>
          <a:ext cx="1188663" cy="288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91440" tIns="45720" rIns="91440" bIns="4572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lnSpc>
              <a:spcPts val="1000"/>
            </a:lnSpc>
            <a:defRPr sz="1000"/>
          </a:pPr>
          <a:r>
            <a:rPr lang="en-US" sz="1000" b="1" i="0">
              <a:latin typeface="Arial" pitchFamily="34" charset="0"/>
              <a:cs typeface="Arial" pitchFamily="34" charset="0"/>
            </a:rPr>
            <a:t>Government</a:t>
          </a:r>
          <a:r>
            <a:rPr lang="en-US" sz="1000" b="0" i="0">
              <a:latin typeface="Arial" pitchFamily="34" charset="0"/>
              <a:cs typeface="Arial" pitchFamily="34" charset="0"/>
            </a:rPr>
            <a:t/>
          </a:r>
          <a:br>
            <a:rPr lang="en-US" sz="1000" b="0" i="0">
              <a:latin typeface="Arial" pitchFamily="34" charset="0"/>
              <a:cs typeface="Arial" pitchFamily="34" charset="0"/>
            </a:rPr>
          </a:b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Imports</a:t>
          </a:r>
        </a:p>
        <a:p xmlns:a="http://schemas.openxmlformats.org/drawingml/2006/main">
          <a:pPr algn="l" rtl="1">
            <a:lnSpc>
              <a:spcPts val="1100"/>
            </a:lnSpc>
            <a:defRPr sz="1000"/>
          </a:pPr>
          <a:endParaRPr lang="en-US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0.31575</cdr:x>
      <cdr:y>0.57785</cdr:y>
    </cdr:from>
    <cdr:to>
      <cdr:x>0.36845</cdr:x>
      <cdr:y>0.82614</cdr:y>
    </cdr:to>
    <cdr:sp macro="" textlink="">
      <cdr:nvSpPr>
        <cdr:cNvPr id="14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2096194" y="1893144"/>
          <a:ext cx="349826" cy="813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91440" tIns="45720" rIns="91440" bIns="4572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2021 Oct</a:t>
          </a:r>
        </a:p>
      </cdr:txBody>
    </cdr:sp>
  </cdr:relSizeAnchor>
  <cdr:relSizeAnchor xmlns:cdr="http://schemas.openxmlformats.org/drawingml/2006/chartDrawing">
    <cdr:from>
      <cdr:x>0.39455</cdr:x>
      <cdr:y>0.57984</cdr:y>
    </cdr:from>
    <cdr:to>
      <cdr:x>0.4446</cdr:x>
      <cdr:y>0.83079</cdr:y>
    </cdr:to>
    <cdr:sp macro="" textlink="">
      <cdr:nvSpPr>
        <cdr:cNvPr id="13" name="Text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2619310" y="1899670"/>
          <a:ext cx="332268" cy="822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91440" tIns="45720" rIns="91440" bIns="4572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2021</a:t>
          </a:r>
          <a:r>
            <a:rPr lang="en-US" sz="1000" b="1" i="0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Nov</a:t>
          </a:r>
          <a:endParaRPr lang="en-US" sz="1000" b="1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0.00352</cdr:x>
      <cdr:y>0.00683</cdr:y>
    </cdr:to>
    <cdr:pic>
      <cdr:nvPicPr>
        <cdr:cNvPr id="16" name="chart">
          <a:extLst xmlns:a="http://schemas.openxmlformats.org/drawingml/2006/main">
            <a:ext uri="{FF2B5EF4-FFF2-40B4-BE49-F238E27FC236}">
              <a16:creationId xmlns="" xmlns:a16="http://schemas.microsoft.com/office/drawing/2014/main" id="{C43A6F98-FAC8-4C44-AAEA-2A3F66593BA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YYT\year2015-16\Users\Admin\Desktop\27-4-2016\SMEI%20CSO\SMEI%20New%20Ver\Dec%2052%20FDI%20by%20se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003\Users\SMEI%20CSO\SMEI%20New%20Ver\Dec%2052%20FDI%20by%20se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K71"/>
  <sheetViews>
    <sheetView showGridLines="0" tabSelected="1" zoomScaleNormal="100" workbookViewId="0">
      <selection activeCell="XFD1048575" sqref="XFD1048575"/>
    </sheetView>
  </sheetViews>
  <sheetFormatPr defaultColWidth="9.125" defaultRowHeight="12.75" x14ac:dyDescent="0.2"/>
  <cols>
    <col min="1" max="1" width="18" style="1" customWidth="1"/>
    <col min="2" max="2" width="14.625" style="1" customWidth="1"/>
    <col min="3" max="3" width="14.625" style="2" customWidth="1"/>
    <col min="4" max="7" width="14.625" style="1" customWidth="1"/>
    <col min="8" max="8" width="8.625" style="10" customWidth="1"/>
    <col min="9" max="9" width="8.625" style="58" customWidth="1"/>
    <col min="10" max="10" width="11" style="59" customWidth="1"/>
    <col min="11" max="11" width="10.125" style="59" customWidth="1"/>
    <col min="12" max="12" width="10.125" style="58" customWidth="1"/>
    <col min="13" max="13" width="10.125" style="59" customWidth="1"/>
    <col min="14" max="14" width="10.125" style="58" customWidth="1"/>
    <col min="15" max="15" width="10.125" style="59" customWidth="1"/>
    <col min="16" max="16" width="10.125" style="58" customWidth="1"/>
    <col min="17" max="17" width="9.125" style="59"/>
    <col min="18" max="18" width="12.75" style="58" bestFit="1" customWidth="1"/>
    <col min="19" max="28" width="9.125" style="58"/>
    <col min="29" max="16384" width="9.125" style="1"/>
  </cols>
  <sheetData>
    <row r="1" spans="1:37" s="10" customFormat="1" x14ac:dyDescent="0.2">
      <c r="C1" s="18"/>
      <c r="G1" s="75" t="s">
        <v>53</v>
      </c>
      <c r="I1" s="58"/>
      <c r="J1" s="59"/>
      <c r="K1" s="59"/>
      <c r="L1" s="58"/>
      <c r="M1" s="59"/>
      <c r="N1" s="58"/>
      <c r="O1" s="59"/>
      <c r="P1" s="58"/>
      <c r="Q1" s="59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37" s="10" customFormat="1" ht="15.75" customHeight="1" x14ac:dyDescent="0.2">
      <c r="A2" s="76" t="s">
        <v>54</v>
      </c>
      <c r="B2" s="77"/>
      <c r="C2" s="77"/>
      <c r="D2" s="77"/>
      <c r="E2" s="77"/>
      <c r="F2" s="77"/>
      <c r="G2" s="77"/>
      <c r="I2" s="58"/>
      <c r="J2" s="59"/>
      <c r="K2" s="59"/>
      <c r="L2" s="58"/>
      <c r="M2" s="59"/>
      <c r="N2" s="58"/>
      <c r="O2" s="59"/>
      <c r="P2" s="58"/>
      <c r="Q2" s="59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37" s="10" customFormat="1" x14ac:dyDescent="0.2">
      <c r="A3" s="78" t="s">
        <v>55</v>
      </c>
      <c r="B3" s="79"/>
      <c r="C3" s="18"/>
      <c r="I3" s="58"/>
      <c r="J3" s="59"/>
      <c r="K3" s="59"/>
      <c r="L3" s="58"/>
      <c r="M3" s="59"/>
      <c r="N3" s="58"/>
      <c r="O3" s="59"/>
      <c r="P3" s="58"/>
      <c r="Q3" s="59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37" s="10" customFormat="1" x14ac:dyDescent="0.2">
      <c r="C4" s="18"/>
      <c r="I4" s="58"/>
      <c r="J4" s="59"/>
      <c r="K4" s="59"/>
      <c r="L4" s="58"/>
      <c r="M4" s="59"/>
      <c r="N4" s="58"/>
      <c r="O4" s="59"/>
      <c r="P4" s="58"/>
      <c r="Q4" s="59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37" ht="30" customHeight="1" x14ac:dyDescent="0.2">
      <c r="A5" s="80" t="s">
        <v>0</v>
      </c>
      <c r="B5" s="82" t="s">
        <v>11</v>
      </c>
      <c r="C5" s="83"/>
      <c r="D5" s="83"/>
      <c r="E5" s="82" t="s">
        <v>12</v>
      </c>
      <c r="F5" s="83"/>
      <c r="G5" s="83"/>
      <c r="H5" s="7"/>
      <c r="K5" s="67" t="s">
        <v>26</v>
      </c>
      <c r="L5" s="68" t="s">
        <v>5</v>
      </c>
      <c r="M5" s="67" t="s">
        <v>6</v>
      </c>
      <c r="N5" s="69" t="s">
        <v>27</v>
      </c>
      <c r="O5" s="67" t="s">
        <v>5</v>
      </c>
      <c r="P5" s="69" t="s">
        <v>6</v>
      </c>
    </row>
    <row r="6" spans="1:37" ht="30" customHeight="1" x14ac:dyDescent="0.2">
      <c r="A6" s="81"/>
      <c r="B6" s="35" t="s">
        <v>4</v>
      </c>
      <c r="C6" s="35" t="s">
        <v>5</v>
      </c>
      <c r="D6" s="34" t="s">
        <v>6</v>
      </c>
      <c r="E6" s="35" t="s">
        <v>4</v>
      </c>
      <c r="F6" s="46" t="s">
        <v>5</v>
      </c>
      <c r="G6" s="46" t="s">
        <v>6</v>
      </c>
      <c r="H6" s="20"/>
      <c r="I6" s="65"/>
      <c r="J6" s="66" t="s">
        <v>43</v>
      </c>
      <c r="K6" s="70">
        <f t="shared" ref="K6:K9" si="0">L6+M6</f>
        <v>18045.099999999999</v>
      </c>
      <c r="L6" s="70">
        <v>5022.8</v>
      </c>
      <c r="M6" s="70">
        <v>13022.3</v>
      </c>
      <c r="N6" s="70">
        <f t="shared" ref="N6:N9" si="1">SUM(O6:P6)</f>
        <v>19960</v>
      </c>
      <c r="O6" s="70">
        <v>1062.6000000000001</v>
      </c>
      <c r="P6" s="70">
        <v>18897.400000000001</v>
      </c>
      <c r="Q6" s="60"/>
      <c r="R6" s="59"/>
      <c r="T6" s="59"/>
      <c r="V6" s="59"/>
    </row>
    <row r="7" spans="1:37" ht="32.450000000000003" customHeight="1" x14ac:dyDescent="0.2">
      <c r="A7" s="19" t="s">
        <v>41</v>
      </c>
      <c r="B7" s="40">
        <f>C7+D7</f>
        <v>16595.400000000001</v>
      </c>
      <c r="C7" s="41">
        <v>3936.7</v>
      </c>
      <c r="D7" s="42">
        <v>12658.7</v>
      </c>
      <c r="E7" s="42">
        <f>F7+G7</f>
        <v>16156.599999999999</v>
      </c>
      <c r="F7" s="42">
        <v>657</v>
      </c>
      <c r="G7" s="41">
        <v>15499.599999999999</v>
      </c>
      <c r="H7" s="12"/>
      <c r="I7" s="71"/>
      <c r="J7" s="66" t="s">
        <v>41</v>
      </c>
      <c r="K7" s="70">
        <f t="shared" si="0"/>
        <v>16595.400000000001</v>
      </c>
      <c r="L7" s="70">
        <v>3936.7</v>
      </c>
      <c r="M7" s="70">
        <v>12658.7</v>
      </c>
      <c r="N7" s="70">
        <f t="shared" si="1"/>
        <v>16156.599999999999</v>
      </c>
      <c r="O7" s="70">
        <v>657</v>
      </c>
      <c r="P7" s="70">
        <v>15499.599999999999</v>
      </c>
      <c r="Q7" s="66" t="s">
        <v>41</v>
      </c>
      <c r="R7" s="72">
        <f>L7/K7*100</f>
        <v>23.721633705725679</v>
      </c>
      <c r="S7" s="72">
        <f t="shared" ref="S7:T9" si="2">(L7-L6)/L6*100</f>
        <v>-21.623397308274274</v>
      </c>
      <c r="T7" s="72">
        <f t="shared" si="2"/>
        <v>-2.7921334940832154</v>
      </c>
      <c r="U7" s="72">
        <f>O7/N7*100</f>
        <v>4.0664496243021429</v>
      </c>
      <c r="V7" s="72">
        <f t="shared" ref="V7:W9" si="3">(O7-O6)/O6*100</f>
        <v>-38.170525127046872</v>
      </c>
      <c r="W7" s="72">
        <f t="shared" si="3"/>
        <v>-17.980251251494927</v>
      </c>
      <c r="X7" s="59"/>
      <c r="Y7" s="59"/>
      <c r="Z7" s="59"/>
      <c r="AA7" s="59"/>
      <c r="AB7" s="59"/>
      <c r="AC7" s="5"/>
      <c r="AD7" s="5"/>
      <c r="AE7" s="5"/>
      <c r="AF7" s="5"/>
      <c r="AG7" s="5"/>
      <c r="AH7" s="5"/>
      <c r="AI7" s="5"/>
      <c r="AJ7" s="5"/>
      <c r="AK7" s="5"/>
    </row>
    <row r="8" spans="1:37" s="7" customFormat="1" ht="32.450000000000003" customHeight="1" x14ac:dyDescent="0.2">
      <c r="A8" s="22" t="s">
        <v>40</v>
      </c>
      <c r="B8" s="39">
        <f>C8+D8</f>
        <v>15479.3</v>
      </c>
      <c r="C8" s="43">
        <v>3669.1999999999994</v>
      </c>
      <c r="D8" s="44">
        <v>11810.1</v>
      </c>
      <c r="E8" s="44">
        <f>F8+G8</f>
        <v>14856.6</v>
      </c>
      <c r="F8" s="44">
        <v>568.20000000000005</v>
      </c>
      <c r="G8" s="43">
        <v>14288.4</v>
      </c>
      <c r="H8" s="15"/>
      <c r="I8" s="71"/>
      <c r="J8" s="66" t="s">
        <v>40</v>
      </c>
      <c r="K8" s="70">
        <f t="shared" si="0"/>
        <v>15479.4</v>
      </c>
      <c r="L8" s="70">
        <v>3669.1999999999994</v>
      </c>
      <c r="M8" s="70">
        <v>11810.2</v>
      </c>
      <c r="N8" s="70">
        <f t="shared" si="1"/>
        <v>14856.6</v>
      </c>
      <c r="O8" s="70">
        <v>568.30000000000007</v>
      </c>
      <c r="P8" s="70">
        <v>14288.300000000001</v>
      </c>
      <c r="Q8" s="66" t="s">
        <v>40</v>
      </c>
      <c r="R8" s="72">
        <f>L8/K8*100</f>
        <v>23.703761127692285</v>
      </c>
      <c r="S8" s="72">
        <f t="shared" si="2"/>
        <v>-6.79503137145326</v>
      </c>
      <c r="T8" s="72">
        <f t="shared" si="2"/>
        <v>-6.7028999818306776</v>
      </c>
      <c r="U8" s="72">
        <f>O8/N8*100</f>
        <v>3.8252359220817689</v>
      </c>
      <c r="V8" s="72">
        <f t="shared" si="3"/>
        <v>-13.500761035007599</v>
      </c>
      <c r="W8" s="72">
        <f t="shared" si="3"/>
        <v>-7.8150403881390327</v>
      </c>
      <c r="X8" s="59"/>
      <c r="Y8" s="59"/>
      <c r="Z8" s="59"/>
      <c r="AA8" s="59"/>
      <c r="AB8" s="59"/>
      <c r="AC8" s="5"/>
      <c r="AD8" s="5"/>
      <c r="AE8" s="5"/>
      <c r="AF8" s="5"/>
      <c r="AG8" s="5"/>
      <c r="AH8" s="5"/>
      <c r="AI8" s="5"/>
      <c r="AJ8" s="5"/>
      <c r="AK8" s="5"/>
    </row>
    <row r="9" spans="1:37" ht="32.450000000000003" customHeight="1" x14ac:dyDescent="0.2">
      <c r="A9" s="19" t="s">
        <v>46</v>
      </c>
      <c r="B9" s="47">
        <f>SUM(C9:D9)</f>
        <v>4191.5</v>
      </c>
      <c r="C9" s="41">
        <f>SUM(C22:C24)</f>
        <v>967.80000000000007</v>
      </c>
      <c r="D9" s="42">
        <f>SUM(D22:D24)</f>
        <v>3223.7</v>
      </c>
      <c r="E9" s="42">
        <f>SUM(F9:G9)</f>
        <v>4250.1000000000004</v>
      </c>
      <c r="F9" s="42">
        <f>SUM(F22:F24)</f>
        <v>277</v>
      </c>
      <c r="G9" s="41">
        <f>SUM(G22:G24)</f>
        <v>3973.1</v>
      </c>
      <c r="J9" s="66" t="s">
        <v>42</v>
      </c>
      <c r="K9" s="70">
        <f t="shared" si="0"/>
        <v>2626.3</v>
      </c>
      <c r="L9" s="70">
        <v>607.79999999999995</v>
      </c>
      <c r="M9" s="70">
        <v>2018.5</v>
      </c>
      <c r="N9" s="70">
        <f t="shared" si="1"/>
        <v>2650.6</v>
      </c>
      <c r="O9" s="70">
        <v>141.1</v>
      </c>
      <c r="P9" s="70">
        <v>2509.5</v>
      </c>
      <c r="Q9" s="66" t="s">
        <v>42</v>
      </c>
      <c r="S9" s="72">
        <f t="shared" si="2"/>
        <v>-83.43508121661398</v>
      </c>
      <c r="T9" s="72">
        <f t="shared" si="2"/>
        <v>-82.908841509881299</v>
      </c>
      <c r="V9" s="72">
        <f t="shared" si="3"/>
        <v>-75.171564314622557</v>
      </c>
      <c r="W9" s="72">
        <f t="shared" si="3"/>
        <v>-82.436678961108043</v>
      </c>
      <c r="X9" s="59"/>
      <c r="Y9" s="59"/>
      <c r="Z9" s="59"/>
      <c r="AA9" s="59"/>
      <c r="AB9" s="59"/>
      <c r="AC9" s="5"/>
      <c r="AD9" s="5"/>
      <c r="AE9" s="5"/>
      <c r="AF9" s="5"/>
      <c r="AG9" s="5"/>
      <c r="AH9" s="5"/>
      <c r="AI9" s="5"/>
      <c r="AJ9" s="5"/>
      <c r="AK9" s="5"/>
    </row>
    <row r="10" spans="1:37" ht="19.899999999999999" customHeight="1" x14ac:dyDescent="0.2">
      <c r="A10" s="9">
        <v>2021</v>
      </c>
      <c r="B10" s="45"/>
      <c r="C10" s="45"/>
      <c r="D10" s="45"/>
      <c r="E10" s="45"/>
      <c r="F10" s="45"/>
      <c r="G10" s="45"/>
      <c r="H10" s="13"/>
      <c r="I10" s="56"/>
      <c r="R10" s="61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"/>
      <c r="AD10" s="5"/>
      <c r="AE10" s="5"/>
      <c r="AF10" s="5"/>
      <c r="AG10" s="5"/>
      <c r="AH10" s="5"/>
      <c r="AI10" s="5"/>
      <c r="AJ10" s="5"/>
      <c r="AK10" s="5"/>
    </row>
    <row r="11" spans="1:37" s="10" customFormat="1" ht="19.899999999999999" customHeight="1" x14ac:dyDescent="0.2">
      <c r="A11" s="21" t="s">
        <v>3</v>
      </c>
      <c r="B11" s="50">
        <f t="shared" ref="B11:B17" si="4">SUM(C11:D11)</f>
        <v>1382.1</v>
      </c>
      <c r="C11" s="50">
        <v>390.8</v>
      </c>
      <c r="D11" s="49">
        <v>991.3</v>
      </c>
      <c r="E11" s="50">
        <f>SUM(F11:G11)</f>
        <v>1189.0999999999999</v>
      </c>
      <c r="F11" s="50">
        <v>28.8</v>
      </c>
      <c r="G11" s="49">
        <v>1160.3</v>
      </c>
      <c r="H11" s="11"/>
      <c r="I11" s="58"/>
      <c r="J11" s="58"/>
      <c r="K11" s="58"/>
      <c r="L11" s="58"/>
      <c r="M11" s="58"/>
      <c r="N11" s="58"/>
      <c r="O11" s="58"/>
      <c r="P11" s="58"/>
      <c r="Q11" s="59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37" ht="19.899999999999999" customHeight="1" x14ac:dyDescent="0.2">
      <c r="A12" s="16" t="s">
        <v>25</v>
      </c>
      <c r="B12" s="48">
        <f t="shared" si="4"/>
        <v>1048.3</v>
      </c>
      <c r="C12" s="48">
        <v>283.39999999999998</v>
      </c>
      <c r="D12" s="48">
        <v>764.9</v>
      </c>
      <c r="E12" s="48">
        <f>SUM(F12:G12)</f>
        <v>949.19999999999993</v>
      </c>
      <c r="F12" s="51">
        <v>11.399999999999999</v>
      </c>
      <c r="G12" s="48">
        <v>937.8</v>
      </c>
      <c r="H12" s="11"/>
      <c r="R12" s="73"/>
    </row>
    <row r="13" spans="1:37" s="10" customFormat="1" ht="19.899999999999999" customHeight="1" x14ac:dyDescent="0.2">
      <c r="A13" s="25" t="s">
        <v>14</v>
      </c>
      <c r="B13" s="50">
        <f t="shared" si="4"/>
        <v>1249.7</v>
      </c>
      <c r="C13" s="50">
        <v>354.3</v>
      </c>
      <c r="D13" s="50">
        <v>895.4</v>
      </c>
      <c r="E13" s="50">
        <f>SUM(F13:G13)</f>
        <v>1284.3999999999999</v>
      </c>
      <c r="F13" s="50">
        <v>31</v>
      </c>
      <c r="G13" s="50">
        <v>1253.3999999999999</v>
      </c>
      <c r="H13" s="11"/>
      <c r="I13" s="58"/>
      <c r="J13" s="58"/>
      <c r="K13" s="58"/>
      <c r="L13" s="58"/>
      <c r="M13" s="58"/>
      <c r="N13" s="58"/>
      <c r="O13" s="58"/>
      <c r="P13" s="58"/>
      <c r="Q13" s="59"/>
      <c r="R13" s="73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37" s="10" customFormat="1" ht="19.899999999999999" customHeight="1" x14ac:dyDescent="0.2">
      <c r="A14" s="16" t="s">
        <v>15</v>
      </c>
      <c r="B14" s="48">
        <f t="shared" si="4"/>
        <v>1257.4000000000001</v>
      </c>
      <c r="C14" s="48">
        <v>369.9</v>
      </c>
      <c r="D14" s="48">
        <v>887.5</v>
      </c>
      <c r="E14" s="48">
        <f>SUM(F14:G14)</f>
        <v>1126.5999999999999</v>
      </c>
      <c r="F14" s="51">
        <v>30.1</v>
      </c>
      <c r="G14" s="48">
        <v>1096.5</v>
      </c>
      <c r="H14" s="11"/>
      <c r="I14" s="60"/>
      <c r="J14" s="61"/>
      <c r="K14" s="57"/>
      <c r="L14" s="58"/>
      <c r="M14" s="57"/>
      <c r="N14" s="56"/>
      <c r="O14" s="57"/>
      <c r="P14" s="74"/>
      <c r="Q14" s="59"/>
      <c r="R14" s="73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37" s="10" customFormat="1" ht="19.899999999999999" customHeight="1" x14ac:dyDescent="0.2">
      <c r="A15" s="21" t="s">
        <v>16</v>
      </c>
      <c r="B15" s="49">
        <f t="shared" si="4"/>
        <v>1126.0999999999999</v>
      </c>
      <c r="C15" s="49">
        <v>284.7</v>
      </c>
      <c r="D15" s="49">
        <v>841.4</v>
      </c>
      <c r="E15" s="49">
        <v>1034.8</v>
      </c>
      <c r="F15" s="50">
        <v>9.3000000000000007</v>
      </c>
      <c r="G15" s="49">
        <v>1025.5</v>
      </c>
      <c r="H15" s="11"/>
      <c r="I15" s="60"/>
      <c r="J15" s="61"/>
      <c r="K15" s="57"/>
      <c r="L15" s="58"/>
      <c r="M15" s="57"/>
      <c r="N15" s="56"/>
      <c r="O15" s="59"/>
      <c r="P15" s="74"/>
      <c r="Q15" s="59"/>
      <c r="R15" s="73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37" s="10" customFormat="1" ht="19.899999999999999" customHeight="1" x14ac:dyDescent="0.2">
      <c r="A16" s="16" t="s">
        <v>20</v>
      </c>
      <c r="B16" s="48">
        <f t="shared" si="4"/>
        <v>1322.5</v>
      </c>
      <c r="C16" s="48">
        <v>303.5</v>
      </c>
      <c r="D16" s="48">
        <v>1019</v>
      </c>
      <c r="E16" s="48">
        <v>1178.2</v>
      </c>
      <c r="F16" s="51">
        <v>24.9</v>
      </c>
      <c r="G16" s="48">
        <v>1153.3</v>
      </c>
      <c r="H16" s="11"/>
      <c r="I16" s="60"/>
      <c r="J16" s="61"/>
      <c r="K16" s="57"/>
      <c r="L16" s="58"/>
      <c r="M16" s="57"/>
      <c r="N16" s="56"/>
      <c r="O16" s="59"/>
      <c r="P16" s="74"/>
      <c r="Q16" s="59"/>
      <c r="R16" s="73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s="10" customFormat="1" ht="19.899999999999999" customHeight="1" x14ac:dyDescent="0.2">
      <c r="A17" s="21" t="s">
        <v>17</v>
      </c>
      <c r="B17" s="49">
        <f t="shared" si="4"/>
        <v>1379.5</v>
      </c>
      <c r="C17" s="49">
        <v>278.60000000000002</v>
      </c>
      <c r="D17" s="49">
        <v>1100.9000000000001</v>
      </c>
      <c r="E17" s="49">
        <v>1339.6</v>
      </c>
      <c r="F17" s="50">
        <v>34.6</v>
      </c>
      <c r="G17" s="49">
        <v>1305</v>
      </c>
      <c r="H17" s="11"/>
      <c r="I17" s="60"/>
      <c r="J17" s="61"/>
      <c r="K17" s="57"/>
      <c r="L17" s="58"/>
      <c r="M17" s="57"/>
      <c r="N17" s="56"/>
      <c r="O17" s="59"/>
      <c r="P17" s="74"/>
      <c r="Q17" s="59"/>
      <c r="R17" s="73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s="10" customFormat="1" ht="19.899999999999999" customHeight="1" x14ac:dyDescent="0.2">
      <c r="A18" s="9">
        <v>2022</v>
      </c>
      <c r="B18" s="38"/>
      <c r="C18" s="38"/>
      <c r="D18" s="38"/>
      <c r="E18" s="38"/>
      <c r="F18" s="38"/>
      <c r="G18" s="38"/>
      <c r="H18" s="11"/>
      <c r="I18" s="60"/>
      <c r="J18" s="61"/>
      <c r="K18" s="57"/>
      <c r="L18" s="58"/>
      <c r="M18" s="57"/>
      <c r="N18" s="57"/>
      <c r="O18" s="59"/>
      <c r="P18" s="74"/>
      <c r="Q18" s="59"/>
      <c r="R18" s="73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s="10" customFormat="1" ht="19.899999999999999" customHeight="1" x14ac:dyDescent="0.2">
      <c r="A19" s="6" t="s">
        <v>22</v>
      </c>
      <c r="B19" s="51">
        <f>SUM(C19:D19)</f>
        <v>1420.8000000000002</v>
      </c>
      <c r="C19" s="51">
        <v>310.10000000000002</v>
      </c>
      <c r="D19" s="51">
        <v>1110.7</v>
      </c>
      <c r="E19" s="51">
        <f>SUM(F19:G19)</f>
        <v>1332.2999999999997</v>
      </c>
      <c r="F19" s="51">
        <v>36.799999999999997</v>
      </c>
      <c r="G19" s="51">
        <v>1295.4999999999998</v>
      </c>
      <c r="H19" s="13"/>
      <c r="I19" s="60"/>
      <c r="J19" s="61" t="s">
        <v>13</v>
      </c>
      <c r="K19" s="57"/>
      <c r="L19" s="58"/>
      <c r="M19" s="57"/>
      <c r="N19" s="58"/>
      <c r="O19" s="53"/>
      <c r="P19" s="58"/>
      <c r="Q19" s="59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s="10" customFormat="1" ht="19.899999999999999" customHeight="1" x14ac:dyDescent="0.2">
      <c r="A20" s="25" t="s">
        <v>23</v>
      </c>
      <c r="B20" s="50">
        <f>SUM(C20:D20)</f>
        <v>1429.3000000000002</v>
      </c>
      <c r="C20" s="50">
        <v>301.60000000000002</v>
      </c>
      <c r="D20" s="50">
        <v>1127.7</v>
      </c>
      <c r="E20" s="50">
        <f>SUM(F20:G20)</f>
        <v>1514.8</v>
      </c>
      <c r="F20" s="50">
        <v>38.1</v>
      </c>
      <c r="G20" s="50">
        <v>1476.7</v>
      </c>
      <c r="H20" s="11"/>
      <c r="I20" s="60"/>
      <c r="J20" s="61" t="s">
        <v>13</v>
      </c>
      <c r="K20" s="57"/>
      <c r="L20" s="58"/>
      <c r="M20" s="57"/>
      <c r="N20" s="56"/>
      <c r="O20" s="59"/>
      <c r="P20" s="74"/>
      <c r="Q20" s="59"/>
      <c r="R20" s="73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s="4" customFormat="1" ht="19.899999999999999" customHeight="1" x14ac:dyDescent="0.2">
      <c r="A21" s="6" t="s">
        <v>1</v>
      </c>
      <c r="B21" s="51">
        <f>SUM(C21:D21)</f>
        <v>1630.2</v>
      </c>
      <c r="C21" s="51">
        <v>292.2</v>
      </c>
      <c r="D21" s="51">
        <v>1338</v>
      </c>
      <c r="E21" s="51">
        <f>SUM(F21:G21)</f>
        <v>1565.3</v>
      </c>
      <c r="F21" s="51">
        <v>41.2</v>
      </c>
      <c r="G21" s="51">
        <v>1524.1</v>
      </c>
      <c r="H21" s="13"/>
      <c r="I21" s="60"/>
      <c r="J21" s="61"/>
      <c r="K21" s="57"/>
      <c r="L21" s="58"/>
      <c r="M21" s="57"/>
      <c r="N21" s="58"/>
      <c r="O21" s="53"/>
      <c r="P21" s="58"/>
      <c r="Q21" s="59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s="4" customFormat="1" ht="19.899999999999999" customHeight="1" x14ac:dyDescent="0.2">
      <c r="A22" s="25" t="s">
        <v>24</v>
      </c>
      <c r="B22" s="50">
        <f>C22+D22</f>
        <v>1222.0999999999999</v>
      </c>
      <c r="C22" s="50">
        <v>295.2</v>
      </c>
      <c r="D22" s="50">
        <v>926.9</v>
      </c>
      <c r="E22" s="50">
        <f>F22+G22</f>
        <v>1193.2</v>
      </c>
      <c r="F22" s="50">
        <v>47.2</v>
      </c>
      <c r="G22" s="50">
        <v>1146</v>
      </c>
      <c r="H22" s="13"/>
      <c r="I22" s="56"/>
      <c r="J22" s="57" t="s">
        <v>13</v>
      </c>
      <c r="K22" s="57"/>
      <c r="L22" s="56"/>
      <c r="M22" s="57"/>
      <c r="N22" s="58"/>
      <c r="O22" s="53"/>
      <c r="P22" s="58"/>
      <c r="Q22" s="59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s="4" customFormat="1" ht="19.899999999999999" customHeight="1" x14ac:dyDescent="0.2">
      <c r="A23" s="6" t="s">
        <v>2</v>
      </c>
      <c r="B23" s="51">
        <f>SUM(C23:D23)</f>
        <v>1415.1</v>
      </c>
      <c r="C23" s="51">
        <v>323.5</v>
      </c>
      <c r="D23" s="51">
        <v>1091.5999999999999</v>
      </c>
      <c r="E23" s="51">
        <f t="shared" ref="E23" si="5">SUM(F23:G23)</f>
        <v>1461.5000000000002</v>
      </c>
      <c r="F23" s="51">
        <v>98</v>
      </c>
      <c r="G23" s="51">
        <v>1363.5000000000002</v>
      </c>
      <c r="H23" s="13"/>
      <c r="I23" s="56"/>
      <c r="J23" s="57"/>
      <c r="K23" s="57"/>
      <c r="L23" s="56"/>
      <c r="M23" s="57"/>
      <c r="N23" s="58"/>
      <c r="O23" s="53"/>
      <c r="P23" s="58"/>
      <c r="Q23" s="59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1:28" ht="19.899999999999999" customHeight="1" x14ac:dyDescent="0.2">
      <c r="A24" s="36" t="s">
        <v>3</v>
      </c>
      <c r="B24" s="52">
        <f>SUM(C24:D24)</f>
        <v>1554.3000000000002</v>
      </c>
      <c r="C24" s="52">
        <v>349.1</v>
      </c>
      <c r="D24" s="52">
        <v>1205.2</v>
      </c>
      <c r="E24" s="52">
        <f>SUM(F24:G24)</f>
        <v>1595.3999999999999</v>
      </c>
      <c r="F24" s="52">
        <v>131.80000000000001</v>
      </c>
      <c r="G24" s="52">
        <v>1463.6</v>
      </c>
      <c r="H24" s="11"/>
      <c r="I24" s="60"/>
    </row>
    <row r="25" spans="1:28" s="4" customFormat="1" ht="14.65" customHeight="1" x14ac:dyDescent="0.2">
      <c r="A25" s="26" t="s">
        <v>19</v>
      </c>
      <c r="B25" s="26"/>
      <c r="C25" s="28"/>
      <c r="D25" s="31" t="s">
        <v>44</v>
      </c>
      <c r="E25" s="85" t="s">
        <v>47</v>
      </c>
      <c r="F25" s="85"/>
      <c r="G25" s="85"/>
      <c r="H25" s="29"/>
      <c r="I25" s="56"/>
      <c r="J25" s="57"/>
      <c r="K25" s="57"/>
      <c r="L25" s="56"/>
      <c r="M25" s="57"/>
      <c r="N25" s="58"/>
      <c r="O25" s="53"/>
      <c r="P25" s="58"/>
      <c r="Q25" s="59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1:28" s="10" customFormat="1" ht="14.65" customHeight="1" x14ac:dyDescent="0.2">
      <c r="A26" s="26" t="s">
        <v>18</v>
      </c>
      <c r="B26" s="28"/>
      <c r="C26" s="32"/>
      <c r="D26" s="32"/>
      <c r="E26" s="84" t="s">
        <v>56</v>
      </c>
      <c r="F26" s="84"/>
      <c r="G26" s="84"/>
      <c r="H26" s="30"/>
      <c r="I26" s="60"/>
      <c r="J26" s="61"/>
      <c r="K26" s="57"/>
      <c r="L26" s="60"/>
      <c r="M26" s="57"/>
      <c r="N26" s="60"/>
      <c r="O26" s="61"/>
      <c r="P26" s="58"/>
      <c r="Q26" s="59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1:28" ht="14.65" customHeight="1" x14ac:dyDescent="0.2">
      <c r="A27" s="26"/>
      <c r="B27" s="28"/>
      <c r="C27" s="28"/>
      <c r="D27" s="37"/>
      <c r="E27" s="84" t="s">
        <v>48</v>
      </c>
      <c r="F27" s="84"/>
      <c r="G27" s="84"/>
      <c r="H27" s="23"/>
      <c r="I27" s="54"/>
      <c r="J27" s="55"/>
    </row>
    <row r="28" spans="1:28" s="10" customFormat="1" ht="14.65" customHeight="1" x14ac:dyDescent="0.2">
      <c r="A28" s="26"/>
      <c r="B28" s="32"/>
      <c r="C28" s="32"/>
      <c r="D28" s="37"/>
      <c r="E28" s="84" t="s">
        <v>49</v>
      </c>
      <c r="F28" s="84"/>
      <c r="G28" s="84"/>
      <c r="H28" s="23"/>
      <c r="I28" s="54"/>
      <c r="J28" s="55"/>
      <c r="K28" s="59"/>
      <c r="L28" s="58"/>
      <c r="M28" s="59"/>
      <c r="N28" s="58"/>
      <c r="O28" s="59"/>
      <c r="P28" s="58"/>
      <c r="Q28" s="59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1:28" s="10" customFormat="1" ht="14.65" customHeight="1" x14ac:dyDescent="0.2">
      <c r="A29" s="28"/>
      <c r="B29" s="32"/>
      <c r="C29" s="32"/>
      <c r="D29" s="37"/>
      <c r="E29" s="84" t="s">
        <v>50</v>
      </c>
      <c r="F29" s="84"/>
      <c r="G29" s="84"/>
      <c r="H29" s="23"/>
      <c r="I29" s="54"/>
      <c r="J29" s="55"/>
      <c r="K29" s="59"/>
      <c r="L29" s="58"/>
      <c r="M29" s="59"/>
      <c r="N29" s="58"/>
      <c r="O29" s="59"/>
      <c r="P29" s="58"/>
      <c r="Q29" s="59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1:28" ht="14.65" customHeight="1" x14ac:dyDescent="0.2">
      <c r="A30" s="28"/>
      <c r="B30" s="33"/>
      <c r="C30" s="32"/>
      <c r="D30" s="37"/>
      <c r="E30" s="84" t="s">
        <v>51</v>
      </c>
      <c r="F30" s="84"/>
      <c r="G30" s="84"/>
      <c r="H30" s="23"/>
      <c r="I30" s="54"/>
      <c r="J30" s="55"/>
    </row>
    <row r="31" spans="1:28" ht="14.65" customHeight="1" x14ac:dyDescent="0.2">
      <c r="A31" s="28"/>
      <c r="B31" s="33"/>
      <c r="C31" s="28"/>
      <c r="D31" s="37"/>
      <c r="E31" s="84" t="s">
        <v>52</v>
      </c>
      <c r="F31" s="84"/>
      <c r="G31" s="84"/>
      <c r="H31" s="23"/>
      <c r="I31" s="54"/>
      <c r="J31" s="55"/>
    </row>
    <row r="32" spans="1:28" ht="12" customHeight="1" x14ac:dyDescent="0.2">
      <c r="A32" s="7"/>
      <c r="B32" s="7"/>
      <c r="C32" s="27"/>
      <c r="D32" s="7"/>
      <c r="E32" s="17"/>
      <c r="F32" s="24"/>
      <c r="G32" s="17"/>
      <c r="H32" s="23"/>
      <c r="J32" s="62" t="s">
        <v>29</v>
      </c>
      <c r="K32" s="63" t="s">
        <v>7</v>
      </c>
      <c r="L32" s="56">
        <f>C11</f>
        <v>390.8</v>
      </c>
      <c r="M32" s="61"/>
      <c r="O32" s="63" t="s">
        <v>8</v>
      </c>
      <c r="P32" s="56">
        <f>D11</f>
        <v>991.3</v>
      </c>
    </row>
    <row r="33" spans="1:18" ht="14.25" x14ac:dyDescent="0.2">
      <c r="A33" s="7"/>
      <c r="B33" s="7"/>
      <c r="C33" s="27"/>
      <c r="D33" s="7"/>
      <c r="E33" s="7"/>
      <c r="F33" s="7"/>
      <c r="G33" s="7"/>
      <c r="H33" s="7"/>
      <c r="M33" s="63" t="s">
        <v>9</v>
      </c>
      <c r="N33" s="60">
        <f>F11</f>
        <v>28.8</v>
      </c>
      <c r="Q33" s="63" t="s">
        <v>10</v>
      </c>
      <c r="R33" s="60">
        <f>G11</f>
        <v>1160.3</v>
      </c>
    </row>
    <row r="34" spans="1:18" x14ac:dyDescent="0.2">
      <c r="A34" s="10"/>
      <c r="B34" s="10"/>
      <c r="C34" s="18"/>
      <c r="D34" s="10"/>
      <c r="E34" s="10"/>
      <c r="F34" s="10"/>
      <c r="G34" s="10"/>
    </row>
    <row r="35" spans="1:18" ht="14.25" x14ac:dyDescent="0.2">
      <c r="A35" s="10"/>
      <c r="B35" s="10"/>
      <c r="C35" s="18"/>
      <c r="D35" s="10"/>
      <c r="E35" s="10"/>
      <c r="F35" s="10"/>
      <c r="G35" s="10"/>
      <c r="J35" s="62" t="s">
        <v>28</v>
      </c>
      <c r="K35" s="63" t="s">
        <v>7</v>
      </c>
      <c r="L35" s="56">
        <f>C12</f>
        <v>283.39999999999998</v>
      </c>
      <c r="M35" s="61"/>
      <c r="O35" s="63" t="s">
        <v>8</v>
      </c>
      <c r="P35" s="56">
        <f>D12</f>
        <v>764.9</v>
      </c>
    </row>
    <row r="36" spans="1:18" ht="14.25" x14ac:dyDescent="0.2">
      <c r="A36" s="10"/>
      <c r="B36" s="10"/>
      <c r="C36" s="18"/>
      <c r="D36" s="10"/>
      <c r="E36" s="10"/>
      <c r="F36" s="10"/>
      <c r="G36" s="10"/>
      <c r="J36" s="62"/>
      <c r="M36" s="63" t="s">
        <v>9</v>
      </c>
      <c r="N36" s="60">
        <f>F12</f>
        <v>11.399999999999999</v>
      </c>
      <c r="Q36" s="63" t="s">
        <v>10</v>
      </c>
      <c r="R36" s="60">
        <f>G12</f>
        <v>937.8</v>
      </c>
    </row>
    <row r="37" spans="1:18" x14ac:dyDescent="0.2">
      <c r="A37" s="10"/>
      <c r="B37" s="10"/>
      <c r="C37" s="18"/>
      <c r="D37" s="10"/>
      <c r="E37" s="10"/>
      <c r="F37" s="10"/>
      <c r="G37" s="10"/>
    </row>
    <row r="38" spans="1:18" ht="14.25" x14ac:dyDescent="0.2">
      <c r="A38" s="10"/>
      <c r="B38" s="10"/>
      <c r="C38" s="18"/>
      <c r="D38" s="10"/>
      <c r="E38" s="10"/>
      <c r="F38" s="10"/>
      <c r="G38" s="10"/>
      <c r="J38" s="62" t="s">
        <v>31</v>
      </c>
      <c r="K38" s="63" t="s">
        <v>7</v>
      </c>
      <c r="L38" s="56">
        <f>C13</f>
        <v>354.3</v>
      </c>
      <c r="M38" s="61"/>
      <c r="O38" s="63" t="s">
        <v>8</v>
      </c>
      <c r="P38" s="56">
        <f>D13</f>
        <v>895.4</v>
      </c>
    </row>
    <row r="39" spans="1:18" ht="14.25" x14ac:dyDescent="0.2">
      <c r="A39" s="10"/>
      <c r="B39" s="10"/>
      <c r="C39" s="18"/>
      <c r="D39" s="10"/>
      <c r="E39" s="10"/>
      <c r="F39" s="10"/>
      <c r="G39" s="10"/>
      <c r="J39" s="62"/>
      <c r="M39" s="63" t="s">
        <v>9</v>
      </c>
      <c r="N39" s="60">
        <f>F13</f>
        <v>31</v>
      </c>
      <c r="Q39" s="63" t="s">
        <v>10</v>
      </c>
      <c r="R39" s="60">
        <f>G13</f>
        <v>1253.3999999999999</v>
      </c>
    </row>
    <row r="40" spans="1:18" x14ac:dyDescent="0.2">
      <c r="A40" s="10"/>
      <c r="B40" s="10"/>
      <c r="C40" s="18"/>
      <c r="D40" s="10"/>
      <c r="E40" s="10"/>
      <c r="F40" s="10"/>
      <c r="G40" s="10"/>
    </row>
    <row r="41" spans="1:18" ht="14.25" x14ac:dyDescent="0.2">
      <c r="A41" s="10"/>
      <c r="B41" s="10"/>
      <c r="C41" s="18"/>
      <c r="D41" s="10"/>
      <c r="E41" s="10"/>
      <c r="F41" s="10"/>
      <c r="G41" s="10"/>
      <c r="J41" s="62" t="s">
        <v>30</v>
      </c>
      <c r="K41" s="63" t="s">
        <v>7</v>
      </c>
      <c r="L41" s="56">
        <f>C14</f>
        <v>369.9</v>
      </c>
      <c r="M41" s="61"/>
      <c r="O41" s="63" t="s">
        <v>8</v>
      </c>
      <c r="P41" s="56">
        <f>D14</f>
        <v>887.5</v>
      </c>
    </row>
    <row r="42" spans="1:18" ht="14.25" x14ac:dyDescent="0.2">
      <c r="A42" s="10"/>
      <c r="B42" s="10"/>
      <c r="C42" s="18"/>
      <c r="D42" s="10"/>
      <c r="E42" s="10"/>
      <c r="F42" s="10"/>
      <c r="G42" s="10"/>
      <c r="K42" s="63"/>
      <c r="M42" s="63" t="s">
        <v>9</v>
      </c>
      <c r="N42" s="60">
        <f>F14</f>
        <v>30.1</v>
      </c>
      <c r="Q42" s="63" t="s">
        <v>10</v>
      </c>
      <c r="R42" s="60">
        <f>G14</f>
        <v>1096.5</v>
      </c>
    </row>
    <row r="43" spans="1:18" x14ac:dyDescent="0.2">
      <c r="A43" s="10"/>
      <c r="B43" s="10"/>
      <c r="C43" s="18"/>
      <c r="D43" s="10"/>
      <c r="E43" s="10"/>
      <c r="F43" s="10"/>
      <c r="G43" s="10"/>
      <c r="J43" s="55"/>
    </row>
    <row r="44" spans="1:18" ht="14.25" x14ac:dyDescent="0.2">
      <c r="A44" s="10"/>
      <c r="B44" s="10"/>
      <c r="C44" s="18"/>
      <c r="D44" s="10"/>
      <c r="E44" s="10"/>
      <c r="F44" s="10"/>
      <c r="G44" s="10"/>
      <c r="J44" s="62" t="s">
        <v>32</v>
      </c>
      <c r="K44" s="63" t="s">
        <v>7</v>
      </c>
      <c r="L44" s="56">
        <f>C15</f>
        <v>284.7</v>
      </c>
      <c r="M44" s="61"/>
      <c r="O44" s="63" t="s">
        <v>8</v>
      </c>
      <c r="P44" s="56">
        <f>D15</f>
        <v>841.4</v>
      </c>
    </row>
    <row r="45" spans="1:18" ht="14.25" x14ac:dyDescent="0.2">
      <c r="A45" s="7"/>
      <c r="B45" s="7"/>
      <c r="C45" s="27"/>
      <c r="D45" s="7"/>
      <c r="E45" s="7"/>
      <c r="F45" s="7"/>
      <c r="G45" s="7"/>
      <c r="K45" s="63"/>
      <c r="M45" s="63" t="s">
        <v>9</v>
      </c>
      <c r="N45" s="60">
        <f>F15</f>
        <v>9.3000000000000007</v>
      </c>
      <c r="Q45" s="63" t="s">
        <v>10</v>
      </c>
      <c r="R45" s="60">
        <f>G15</f>
        <v>1025.5</v>
      </c>
    </row>
    <row r="46" spans="1:18" x14ac:dyDescent="0.2">
      <c r="A46" s="7"/>
      <c r="B46" s="7"/>
      <c r="C46" s="27"/>
      <c r="D46" s="7"/>
      <c r="E46" s="7"/>
      <c r="F46" s="7"/>
      <c r="G46" s="7"/>
      <c r="J46" s="55"/>
    </row>
    <row r="47" spans="1:18" ht="14.25" x14ac:dyDescent="0.2">
      <c r="A47" s="7"/>
      <c r="B47" s="7"/>
      <c r="C47" s="27"/>
      <c r="D47" s="7"/>
      <c r="E47" s="7"/>
      <c r="F47" s="7"/>
      <c r="G47" s="7"/>
      <c r="J47" s="62" t="s">
        <v>33</v>
      </c>
      <c r="K47" s="63" t="s">
        <v>7</v>
      </c>
      <c r="L47" s="56">
        <f>C16</f>
        <v>303.5</v>
      </c>
      <c r="M47" s="61"/>
      <c r="O47" s="63" t="s">
        <v>8</v>
      </c>
      <c r="P47" s="56">
        <f>D16</f>
        <v>1019</v>
      </c>
    </row>
    <row r="48" spans="1:18" ht="14.25" x14ac:dyDescent="0.2">
      <c r="A48" s="7"/>
      <c r="B48" s="7"/>
      <c r="C48" s="27"/>
      <c r="D48" s="7"/>
      <c r="E48" s="7"/>
      <c r="F48" s="7"/>
      <c r="G48" s="7"/>
      <c r="K48" s="63"/>
      <c r="M48" s="63" t="s">
        <v>9</v>
      </c>
      <c r="N48" s="60">
        <f>F16</f>
        <v>24.9</v>
      </c>
      <c r="Q48" s="63" t="s">
        <v>10</v>
      </c>
      <c r="R48" s="60">
        <f>G16</f>
        <v>1153.3</v>
      </c>
    </row>
    <row r="49" spans="1:19" x14ac:dyDescent="0.2">
      <c r="A49" s="7"/>
      <c r="B49" s="7"/>
      <c r="C49" s="27"/>
      <c r="D49" s="7"/>
      <c r="E49" s="7"/>
      <c r="F49" s="7"/>
      <c r="G49" s="7"/>
      <c r="J49" s="55"/>
    </row>
    <row r="50" spans="1:19" ht="14.25" x14ac:dyDescent="0.2">
      <c r="A50" s="7"/>
      <c r="B50" s="7"/>
      <c r="C50" s="27"/>
      <c r="D50" s="7"/>
      <c r="E50" s="7"/>
      <c r="F50" s="7"/>
      <c r="G50" s="7"/>
      <c r="J50" s="62" t="s">
        <v>34</v>
      </c>
      <c r="K50" s="63" t="s">
        <v>7</v>
      </c>
      <c r="L50" s="56">
        <f>C17</f>
        <v>278.60000000000002</v>
      </c>
      <c r="M50" s="61"/>
      <c r="O50" s="63" t="s">
        <v>8</v>
      </c>
      <c r="P50" s="56">
        <f>D17</f>
        <v>1100.9000000000001</v>
      </c>
    </row>
    <row r="51" spans="1:19" ht="14.25" x14ac:dyDescent="0.2">
      <c r="A51" s="7"/>
      <c r="B51" s="7"/>
      <c r="C51" s="27"/>
      <c r="D51" s="7"/>
      <c r="E51" s="7"/>
      <c r="F51" s="7"/>
      <c r="G51" s="7"/>
      <c r="K51" s="63"/>
      <c r="M51" s="63" t="s">
        <v>9</v>
      </c>
      <c r="N51" s="60">
        <f>F17</f>
        <v>34.6</v>
      </c>
      <c r="Q51" s="63" t="s">
        <v>10</v>
      </c>
      <c r="R51" s="60">
        <f>G17</f>
        <v>1305</v>
      </c>
    </row>
    <row r="52" spans="1:19" x14ac:dyDescent="0.2">
      <c r="A52" s="7"/>
      <c r="B52" s="7"/>
      <c r="C52" s="27"/>
      <c r="D52" s="7"/>
      <c r="E52" s="7"/>
      <c r="F52" s="7"/>
      <c r="G52" s="7"/>
    </row>
    <row r="53" spans="1:19" ht="14.25" x14ac:dyDescent="0.2">
      <c r="A53" s="10"/>
      <c r="B53" s="10"/>
      <c r="C53" s="18"/>
      <c r="D53" s="10"/>
      <c r="E53" s="10"/>
      <c r="F53" s="10"/>
      <c r="G53" s="10"/>
      <c r="J53" s="62" t="s">
        <v>35</v>
      </c>
      <c r="K53" s="63" t="s">
        <v>7</v>
      </c>
      <c r="L53" s="56">
        <f>C19</f>
        <v>310.10000000000002</v>
      </c>
      <c r="M53" s="61"/>
      <c r="O53" s="63" t="s">
        <v>8</v>
      </c>
      <c r="P53" s="56">
        <f>D19</f>
        <v>1110.7</v>
      </c>
    </row>
    <row r="54" spans="1:19" ht="14.25" x14ac:dyDescent="0.2">
      <c r="A54" s="10"/>
      <c r="B54" s="10"/>
      <c r="C54" s="18"/>
      <c r="D54" s="10"/>
      <c r="E54" s="10"/>
      <c r="F54" s="10"/>
      <c r="G54" s="10"/>
      <c r="K54" s="63"/>
      <c r="M54" s="63" t="s">
        <v>9</v>
      </c>
      <c r="N54" s="60">
        <f>F19</f>
        <v>36.799999999999997</v>
      </c>
      <c r="Q54" s="63" t="s">
        <v>10</v>
      </c>
      <c r="R54" s="60">
        <f>G19</f>
        <v>1295.4999999999998</v>
      </c>
    </row>
    <row r="55" spans="1:19" x14ac:dyDescent="0.2">
      <c r="A55" s="10"/>
      <c r="B55" s="10"/>
      <c r="C55" s="18"/>
      <c r="D55" s="10"/>
      <c r="E55" s="10"/>
      <c r="F55" s="10"/>
      <c r="G55" s="10"/>
    </row>
    <row r="56" spans="1:19" ht="14.25" x14ac:dyDescent="0.2">
      <c r="A56" s="10"/>
      <c r="B56" s="10"/>
      <c r="C56" s="18"/>
      <c r="D56" s="10"/>
      <c r="E56" s="10"/>
      <c r="F56" s="10"/>
      <c r="G56" s="10"/>
      <c r="J56" s="62" t="s">
        <v>36</v>
      </c>
      <c r="K56" s="63" t="s">
        <v>7</v>
      </c>
      <c r="L56" s="56">
        <f>C20</f>
        <v>301.60000000000002</v>
      </c>
      <c r="M56" s="61"/>
      <c r="O56" s="63" t="s">
        <v>8</v>
      </c>
      <c r="P56" s="56">
        <f>D20</f>
        <v>1127.7</v>
      </c>
    </row>
    <row r="57" spans="1:19" ht="14.25" x14ac:dyDescent="0.2">
      <c r="A57" s="10"/>
      <c r="B57" s="10"/>
      <c r="C57" s="18"/>
      <c r="D57" s="10"/>
      <c r="E57" s="10"/>
      <c r="F57" s="10"/>
      <c r="G57" s="10"/>
      <c r="K57" s="63"/>
      <c r="M57" s="63" t="s">
        <v>9</v>
      </c>
      <c r="N57" s="60">
        <f>F20</f>
        <v>38.1</v>
      </c>
      <c r="Q57" s="63" t="s">
        <v>10</v>
      </c>
      <c r="R57" s="60">
        <f>G20</f>
        <v>1476.7</v>
      </c>
    </row>
    <row r="58" spans="1:19" x14ac:dyDescent="0.2">
      <c r="A58" s="10"/>
      <c r="B58" s="10"/>
      <c r="C58" s="18"/>
      <c r="D58" s="10"/>
      <c r="E58" s="10"/>
      <c r="F58" s="10"/>
      <c r="G58" s="10"/>
      <c r="N58" s="59"/>
    </row>
    <row r="59" spans="1:19" ht="14.25" x14ac:dyDescent="0.2">
      <c r="A59" s="10"/>
      <c r="B59" s="10"/>
      <c r="C59" s="18"/>
      <c r="D59" s="10"/>
      <c r="E59" s="10"/>
      <c r="F59" s="10"/>
      <c r="G59" s="10"/>
      <c r="J59" s="62" t="s">
        <v>37</v>
      </c>
      <c r="K59" s="63" t="s">
        <v>7</v>
      </c>
      <c r="L59" s="60">
        <f>C21</f>
        <v>292.2</v>
      </c>
      <c r="M59" s="61"/>
      <c r="O59" s="63" t="s">
        <v>8</v>
      </c>
      <c r="P59" s="56">
        <f>D21</f>
        <v>1338</v>
      </c>
    </row>
    <row r="60" spans="1:19" ht="14.25" x14ac:dyDescent="0.2">
      <c r="B60" s="10"/>
      <c r="K60" s="63"/>
      <c r="M60" s="63" t="s">
        <v>9</v>
      </c>
      <c r="N60" s="60">
        <f>F21</f>
        <v>41.2</v>
      </c>
      <c r="Q60" s="63" t="s">
        <v>10</v>
      </c>
      <c r="R60" s="60">
        <f>G21</f>
        <v>1524.1</v>
      </c>
    </row>
    <row r="61" spans="1:19" x14ac:dyDescent="0.2">
      <c r="B61" s="10"/>
      <c r="D61" s="10"/>
      <c r="E61" s="10"/>
    </row>
    <row r="62" spans="1:19" ht="14.25" x14ac:dyDescent="0.2">
      <c r="A62" s="8"/>
      <c r="B62" s="3"/>
      <c r="C62" s="3"/>
      <c r="D62" s="10"/>
      <c r="E62" s="10"/>
      <c r="J62" s="62" t="s">
        <v>38</v>
      </c>
      <c r="K62" s="63" t="s">
        <v>7</v>
      </c>
      <c r="L62" s="60">
        <f>C22</f>
        <v>295.2</v>
      </c>
      <c r="O62" s="63" t="s">
        <v>8</v>
      </c>
      <c r="P62" s="56">
        <f>D22</f>
        <v>926.9</v>
      </c>
    </row>
    <row r="63" spans="1:19" ht="14.25" x14ac:dyDescent="0.2">
      <c r="A63" s="8"/>
      <c r="B63" s="3"/>
      <c r="C63" s="3"/>
      <c r="D63" s="10"/>
      <c r="E63" s="10"/>
      <c r="J63" s="58"/>
      <c r="M63" s="63" t="s">
        <v>9</v>
      </c>
      <c r="N63" s="60">
        <f>F22</f>
        <v>47.2</v>
      </c>
      <c r="Q63" s="63" t="s">
        <v>10</v>
      </c>
      <c r="R63" s="60">
        <f>G22</f>
        <v>1146</v>
      </c>
      <c r="S63" s="64" t="s">
        <v>21</v>
      </c>
    </row>
    <row r="64" spans="1:19" x14ac:dyDescent="0.2">
      <c r="A64" s="8"/>
      <c r="B64" s="3"/>
      <c r="C64" s="3"/>
      <c r="D64" s="10"/>
      <c r="E64" s="10"/>
      <c r="F64" s="3"/>
      <c r="G64" s="3"/>
      <c r="J64" s="58"/>
    </row>
    <row r="65" spans="2:18" ht="14.25" x14ac:dyDescent="0.2">
      <c r="J65" s="62" t="s">
        <v>39</v>
      </c>
      <c r="K65" s="63" t="s">
        <v>7</v>
      </c>
      <c r="L65" s="60">
        <f>C23</f>
        <v>323.5</v>
      </c>
      <c r="O65" s="63" t="s">
        <v>8</v>
      </c>
      <c r="P65" s="56">
        <f>D23</f>
        <v>1091.5999999999999</v>
      </c>
    </row>
    <row r="66" spans="2:18" ht="14.25" x14ac:dyDescent="0.2">
      <c r="B66" s="10"/>
      <c r="M66" s="63" t="s">
        <v>9</v>
      </c>
      <c r="N66" s="60">
        <f>F23</f>
        <v>98</v>
      </c>
      <c r="Q66" s="63" t="s">
        <v>10</v>
      </c>
      <c r="R66" s="60">
        <f>G23</f>
        <v>1363.5000000000002</v>
      </c>
    </row>
    <row r="67" spans="2:18" x14ac:dyDescent="0.2">
      <c r="B67" s="10"/>
    </row>
    <row r="68" spans="2:18" ht="14.25" x14ac:dyDescent="0.2">
      <c r="B68" s="10"/>
      <c r="J68" s="62" t="s">
        <v>45</v>
      </c>
      <c r="K68" s="63" t="s">
        <v>7</v>
      </c>
      <c r="L68" s="56">
        <f>C24</f>
        <v>349.1</v>
      </c>
      <c r="O68" s="63" t="s">
        <v>8</v>
      </c>
      <c r="P68" s="56">
        <f>D24</f>
        <v>1205.2</v>
      </c>
    </row>
    <row r="69" spans="2:18" ht="14.25" x14ac:dyDescent="0.2">
      <c r="M69" s="63" t="s">
        <v>9</v>
      </c>
      <c r="N69" s="60">
        <f>F24</f>
        <v>131.80000000000001</v>
      </c>
      <c r="Q69" s="63" t="s">
        <v>10</v>
      </c>
      <c r="R69" s="60">
        <f>G24</f>
        <v>1463.6</v>
      </c>
    </row>
    <row r="71" spans="2:18" x14ac:dyDescent="0.2">
      <c r="H71" s="14"/>
      <c r="I71" s="54"/>
    </row>
  </sheetData>
  <mergeCells count="12">
    <mergeCell ref="E28:G28"/>
    <mergeCell ref="E29:G29"/>
    <mergeCell ref="E30:G30"/>
    <mergeCell ref="E31:G31"/>
    <mergeCell ref="E25:G25"/>
    <mergeCell ref="E26:G26"/>
    <mergeCell ref="E27:G27"/>
    <mergeCell ref="A2:G2"/>
    <mergeCell ref="A3:B3"/>
    <mergeCell ref="A5:A6"/>
    <mergeCell ref="B5:D5"/>
    <mergeCell ref="E5:G5"/>
  </mergeCells>
  <printOptions horizontalCentered="1" verticalCentered="1"/>
  <pageMargins left="0.03" right="0" top="0" bottom="0" header="0" footer="0"/>
  <pageSetup paperSize="9" scale="95" orientation="portrait" r:id="rId1"/>
  <headerFooter alignWithMargins="0"/>
  <ignoredErrors>
    <ignoredError sqref="U7:U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page1</vt:lpstr>
      <vt:lpstr>page1!Print_Area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2022-12-19T07:30:21Z</cp:lastPrinted>
  <dcterms:created xsi:type="dcterms:W3CDTF">2015-11-19T06:10:33Z</dcterms:created>
  <dcterms:modified xsi:type="dcterms:W3CDTF">2022-12-19T07:30:41Z</dcterms:modified>
</cp:coreProperties>
</file>