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120" windowWidth="11310" windowHeight="5715" tabRatio="575"/>
  </bookViews>
  <sheets>
    <sheet name="page1" sheetId="94" r:id="rId1"/>
    <sheet name="source" sheetId="95" r:id="rId2"/>
  </sheets>
  <externalReferences>
    <externalReference r:id="rId3"/>
    <externalReference r:id="rId4"/>
  </externalReferences>
  <definedNames>
    <definedName name="\a" localSheetId="0">page1!#REF!</definedName>
    <definedName name="\a" localSheetId="1">#REF!</definedName>
    <definedName name="\a">'[1]52 to 54'!#REF!</definedName>
    <definedName name="\c">#REF!</definedName>
    <definedName name="\m">#REF!</definedName>
    <definedName name="\s" localSheetId="0">#REF!</definedName>
    <definedName name="\s">'[1]52 to 54'!#REF!</definedName>
    <definedName name="\v" localSheetId="0">#REF!</definedName>
    <definedName name="\v">'[1]52 to 54'!#REF!</definedName>
    <definedName name="\x">#REF!</definedName>
    <definedName name="\z">#REF!</definedName>
    <definedName name="_\K">#REF!</definedName>
    <definedName name="_xlnm._FilterDatabase" localSheetId="0" hidden="1">page1!$A$6:$H$26</definedName>
    <definedName name="_New3">#REF!</definedName>
    <definedName name="_Regression_Int" localSheetId="0" hidden="1">1</definedName>
    <definedName name="adv">#REF!</definedName>
    <definedName name="ag">#REF!</definedName>
    <definedName name="gfgutfu" localSheetId="0">'[1]52 to 54'!#REF!</definedName>
    <definedName name="gfgutfu">'[1]52 to 54'!#REF!</definedName>
    <definedName name="hjughijgi" localSheetId="0">'[1]52 to 54'!#REF!</definedName>
    <definedName name="hjughijgi">'[1]52 to 54'!#REF!</definedName>
    <definedName name="jjk">#REF!</definedName>
    <definedName name="love">#REF!</definedName>
    <definedName name="m">#REF!</definedName>
    <definedName name="_xlnm.Print_Area" localSheetId="0">page1!$A$1:$H$48</definedName>
    <definedName name="Print_Area_MI" localSheetId="0">page1!$A$6:$H$26</definedName>
    <definedName name="Print_Area_MI">#REF!</definedName>
    <definedName name="q" localSheetId="0">#REF!</definedName>
    <definedName name="q">'[1]52 to 54'!#REF!</definedName>
    <definedName name="re">'[1]52 to 54'!#REF!</definedName>
    <definedName name="s">#REF!</definedName>
    <definedName name="t">#REF!</definedName>
    <definedName name="u">#REF!</definedName>
    <definedName name="X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1" i="94" l="1"/>
  <c r="O20" i="94"/>
  <c r="C10" i="94" l="1"/>
  <c r="D10" i="94"/>
  <c r="E10" i="94"/>
  <c r="F10" i="94"/>
  <c r="G10" i="94"/>
  <c r="H10" i="94"/>
  <c r="B25" i="94"/>
  <c r="P21" i="94"/>
  <c r="B10" i="94" l="1"/>
  <c r="M9" i="94"/>
  <c r="M41" i="94" l="1"/>
  <c r="K15" i="94"/>
  <c r="Q17" i="94" l="1"/>
  <c r="P17" i="94"/>
  <c r="O17" i="94"/>
  <c r="N17" i="94"/>
  <c r="M17" i="94"/>
  <c r="L17" i="94"/>
  <c r="K16" i="94"/>
  <c r="K17" i="94" s="1"/>
  <c r="G13" i="95" l="1"/>
  <c r="G12" i="95"/>
  <c r="G11" i="95"/>
  <c r="F13" i="95"/>
  <c r="F12" i="95"/>
  <c r="F11" i="95"/>
  <c r="E13" i="95"/>
  <c r="E12" i="95"/>
  <c r="E11" i="95"/>
  <c r="D13" i="95"/>
  <c r="D12" i="95"/>
  <c r="D11" i="95"/>
  <c r="C13" i="95"/>
  <c r="C12" i="95"/>
  <c r="C11" i="95"/>
  <c r="B13" i="95"/>
  <c r="B12" i="95"/>
  <c r="B11" i="95"/>
  <c r="C4" i="95" l="1"/>
  <c r="C6" i="95"/>
  <c r="C5" i="95"/>
  <c r="D20" i="95" l="1"/>
  <c r="D34" i="95"/>
  <c r="D33" i="95"/>
  <c r="D32" i="95"/>
  <c r="D5" i="95"/>
  <c r="D4" i="95"/>
  <c r="B6" i="95"/>
  <c r="B5" i="95"/>
  <c r="B4" i="95"/>
  <c r="D6" i="95"/>
  <c r="J9" i="94"/>
  <c r="F34" i="95" l="1"/>
</calcChain>
</file>

<file path=xl/sharedStrings.xml><?xml version="1.0" encoding="utf-8"?>
<sst xmlns="http://schemas.openxmlformats.org/spreadsheetml/2006/main" count="59" uniqueCount="38">
  <si>
    <t>FY</t>
  </si>
  <si>
    <t>2018-2019</t>
  </si>
  <si>
    <t>2019-2020</t>
  </si>
  <si>
    <t>2020-2021</t>
  </si>
  <si>
    <t xml:space="preserve"> FY</t>
  </si>
  <si>
    <t xml:space="preserve"> Total</t>
  </si>
  <si>
    <t>Taxes collected on local production and consumption of the public</t>
  </si>
  <si>
    <t>Income Tax</t>
  </si>
  <si>
    <t xml:space="preserve">Commercial
Tax </t>
  </si>
  <si>
    <t>State Lottery</t>
  </si>
  <si>
    <t>Stamp Duties</t>
  </si>
  <si>
    <t>Specific Goods
Tax</t>
  </si>
  <si>
    <t>Taxes on Gemstone</t>
  </si>
  <si>
    <t>December *</t>
  </si>
  <si>
    <t>January *</t>
  </si>
  <si>
    <t xml:space="preserve">February * </t>
  </si>
  <si>
    <t xml:space="preserve">April * </t>
  </si>
  <si>
    <t>May *</t>
  </si>
  <si>
    <t>June *</t>
  </si>
  <si>
    <t xml:space="preserve">July * </t>
  </si>
  <si>
    <t>August *</t>
  </si>
  <si>
    <t>September *</t>
  </si>
  <si>
    <t>October *</t>
  </si>
  <si>
    <t>November *</t>
  </si>
  <si>
    <t>*Temporary Actual.</t>
  </si>
  <si>
    <t>Source: Internal Revenue Department.</t>
  </si>
  <si>
    <t>Taxes collected on local production and
consumption of the public</t>
  </si>
  <si>
    <t xml:space="preserve">Income Tax  </t>
  </si>
  <si>
    <t xml:space="preserve">March * </t>
  </si>
  <si>
    <t>2020-2021
(April-March)</t>
  </si>
  <si>
    <t>2021-2022
(April-March)</t>
  </si>
  <si>
    <t>=</t>
  </si>
  <si>
    <t>Total Taxes Collected on Local (2020-2021)</t>
  </si>
  <si>
    <t>Total Taxes Collected on Local (2021-2022)</t>
  </si>
  <si>
    <t>2022-2023
(April-June)</t>
  </si>
  <si>
    <t>Million Kyats</t>
  </si>
  <si>
    <t>1 of 1</t>
  </si>
  <si>
    <t>4.7 REVENUE FROM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</si>
</sst>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0.00_)"/>
    <numFmt numFmtId="165" formatCode="0_)"/>
    <numFmt numFmtId="167" formatCode="0.0"/>
    <numFmt numFmtId="169" formatCode="0.00;[Red]0.00"/>
    <numFmt numFmtId="170" formatCode="_(* #,##0_);_(* \(#,##0\);_(* &quot;-&quot;??_);_(@_)"/>
    <numFmt numFmtId="171" formatCode="&quot;€&quot;\ #,##0;\-&quot;€&quot;\ #,##0"/>
    <numFmt numFmtId="177" formatCode="0.0_)"/>
  </numFmts>
  <fonts count="29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10"/>
      <name val="Zurich Ex BT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rgb="FF002060"/>
      <name val="Arial"/>
      <family val="2"/>
    </font>
    <font>
      <sz val="10"/>
      <color theme="1" tint="4.9989318521683403E-2"/>
      <name val="Arial"/>
      <family val="2"/>
    </font>
    <font>
      <u/>
      <sz val="10"/>
      <name val="Arial"/>
      <family val="2"/>
    </font>
    <font>
      <sz val="10"/>
      <color rgb="FFFF0000"/>
      <name val="Zurich Ex BT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1"/>
      <name val="Arial Narrow"/>
      <family val="2"/>
    </font>
    <font>
      <sz val="10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6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94">
    <xf numFmtId="164" fontId="0" fillId="0" borderId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1" fillId="0" borderId="0"/>
    <xf numFmtId="164" fontId="11" fillId="0" borderId="0"/>
    <xf numFmtId="0" fontId="19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9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64" fontId="11" fillId="0" borderId="0"/>
    <xf numFmtId="0" fontId="19" fillId="0" borderId="0"/>
    <xf numFmtId="0" fontId="19" fillId="0" borderId="0"/>
    <xf numFmtId="169" fontId="11" fillId="0" borderId="0"/>
    <xf numFmtId="0" fontId="17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8" fillId="0" borderId="0"/>
    <xf numFmtId="171" fontId="11" fillId="0" borderId="0"/>
    <xf numFmtId="171" fontId="11" fillId="0" borderId="0"/>
    <xf numFmtId="171" fontId="11" fillId="0" borderId="0"/>
    <xf numFmtId="164" fontId="11" fillId="0" borderId="0"/>
    <xf numFmtId="171" fontId="11" fillId="0" borderId="0"/>
    <xf numFmtId="171" fontId="11" fillId="0" borderId="0"/>
    <xf numFmtId="164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67" fontId="11" fillId="0" borderId="0"/>
    <xf numFmtId="167" fontId="11" fillId="0" borderId="0"/>
    <xf numFmtId="164" fontId="11" fillId="0" borderId="0"/>
    <xf numFmtId="171" fontId="11" fillId="0" borderId="0"/>
    <xf numFmtId="167" fontId="11" fillId="0" borderId="0"/>
    <xf numFmtId="167" fontId="11" fillId="0" borderId="0"/>
    <xf numFmtId="164" fontId="11" fillId="0" borderId="0"/>
    <xf numFmtId="164" fontId="11" fillId="0" borderId="0"/>
    <xf numFmtId="164" fontId="11" fillId="0" borderId="0"/>
    <xf numFmtId="0" fontId="16" fillId="0" borderId="0"/>
    <xf numFmtId="0" fontId="10" fillId="0" borderId="0"/>
    <xf numFmtId="164" fontId="11" fillId="0" borderId="0"/>
    <xf numFmtId="164" fontId="11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41" fontId="10" fillId="0" borderId="0" applyFont="0" applyFill="0" applyBorder="0" applyAlignment="0" applyProtection="0"/>
    <xf numFmtId="164" fontId="11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</cellStyleXfs>
  <cellXfs count="84">
    <xf numFmtId="164" fontId="0" fillId="0" borderId="0" xfId="0"/>
    <xf numFmtId="164" fontId="14" fillId="3" borderId="2" xfId="0" quotePrefix="1" applyFont="1" applyFill="1" applyBorder="1" applyAlignment="1" applyProtection="1">
      <alignment horizontal="left" vertical="center" wrapText="1" indent="1"/>
    </xf>
    <xf numFmtId="164" fontId="14" fillId="4" borderId="2" xfId="0" quotePrefix="1" applyFont="1" applyFill="1" applyBorder="1" applyAlignment="1" applyProtection="1">
      <alignment horizontal="left" vertical="center" wrapText="1" indent="1"/>
    </xf>
    <xf numFmtId="49" fontId="12" fillId="0" borderId="0" xfId="76" applyNumberFormat="1" applyFont="1" applyBorder="1" applyAlignment="1" applyProtection="1">
      <alignment horizontal="left" vertical="center" wrapText="1"/>
    </xf>
    <xf numFmtId="165" fontId="13" fillId="0" borderId="0" xfId="13" applyNumberFormat="1" applyFont="1" applyAlignment="1">
      <alignment vertical="center"/>
    </xf>
    <xf numFmtId="165" fontId="21" fillId="0" borderId="10" xfId="13" applyNumberFormat="1" applyFont="1" applyBorder="1" applyAlignment="1" applyProtection="1">
      <alignment horizontal="center" vertical="center" wrapText="1"/>
    </xf>
    <xf numFmtId="165" fontId="21" fillId="0" borderId="11" xfId="13" applyNumberFormat="1" applyFont="1" applyBorder="1" applyAlignment="1" applyProtection="1">
      <alignment horizontal="center" vertical="center" wrapText="1"/>
    </xf>
    <xf numFmtId="3" fontId="22" fillId="6" borderId="5" xfId="13" applyNumberFormat="1" applyFont="1" applyFill="1" applyBorder="1" applyAlignment="1">
      <alignment horizontal="right" vertical="center" indent="1"/>
    </xf>
    <xf numFmtId="3" fontId="22" fillId="6" borderId="4" xfId="13" applyNumberFormat="1" applyFont="1" applyFill="1" applyBorder="1" applyAlignment="1">
      <alignment horizontal="right" vertical="center" indent="1"/>
    </xf>
    <xf numFmtId="3" fontId="13" fillId="6" borderId="4" xfId="0" applyNumberFormat="1" applyFont="1" applyFill="1" applyBorder="1" applyAlignment="1" applyProtection="1">
      <alignment horizontal="right" vertical="center" indent="1"/>
    </xf>
    <xf numFmtId="3" fontId="22" fillId="6" borderId="0" xfId="13" applyNumberFormat="1" applyFont="1" applyFill="1" applyBorder="1" applyAlignment="1">
      <alignment horizontal="right" vertical="center" indent="1"/>
    </xf>
    <xf numFmtId="3" fontId="22" fillId="3" borderId="4" xfId="13" applyNumberFormat="1" applyFont="1" applyFill="1" applyBorder="1" applyAlignment="1">
      <alignment horizontal="right" vertical="center" indent="1"/>
    </xf>
    <xf numFmtId="3" fontId="13" fillId="3" borderId="4" xfId="0" applyNumberFormat="1" applyFont="1" applyFill="1" applyBorder="1" applyAlignment="1" applyProtection="1">
      <alignment horizontal="right" vertical="center" indent="1"/>
    </xf>
    <xf numFmtId="3" fontId="22" fillId="3" borderId="0" xfId="13" applyNumberFormat="1" applyFont="1" applyFill="1" applyBorder="1" applyAlignment="1">
      <alignment horizontal="right" vertical="center" indent="1"/>
    </xf>
    <xf numFmtId="165" fontId="13" fillId="3" borderId="0" xfId="13" applyNumberFormat="1" applyFont="1" applyFill="1" applyAlignment="1">
      <alignment vertical="center"/>
    </xf>
    <xf numFmtId="165" fontId="20" fillId="2" borderId="0" xfId="13" applyNumberFormat="1" applyFont="1" applyFill="1" applyBorder="1" applyAlignment="1" applyProtection="1">
      <alignment horizontal="left" vertical="center" indent="1"/>
    </xf>
    <xf numFmtId="3" fontId="13" fillId="2" borderId="0" xfId="13" applyNumberFormat="1" applyFont="1" applyFill="1" applyBorder="1" applyAlignment="1">
      <alignment horizontal="right" vertical="center" indent="1"/>
    </xf>
    <xf numFmtId="165" fontId="14" fillId="4" borderId="2" xfId="13" applyNumberFormat="1" applyFont="1" applyFill="1" applyBorder="1" applyAlignment="1" applyProtection="1">
      <alignment horizontal="left" vertical="center" indent="1"/>
    </xf>
    <xf numFmtId="3" fontId="13" fillId="4" borderId="5" xfId="13" applyNumberFormat="1" applyFont="1" applyFill="1" applyBorder="1" applyAlignment="1">
      <alignment horizontal="right" vertical="center" indent="1"/>
    </xf>
    <xf numFmtId="3" fontId="13" fillId="4" borderId="4" xfId="13" applyNumberFormat="1" applyFont="1" applyFill="1" applyBorder="1" applyAlignment="1">
      <alignment horizontal="right" vertical="center" indent="1"/>
    </xf>
    <xf numFmtId="165" fontId="23" fillId="0" borderId="0" xfId="13" applyNumberFormat="1" applyFont="1" applyAlignment="1">
      <alignment vertical="center"/>
    </xf>
    <xf numFmtId="3" fontId="12" fillId="0" borderId="0" xfId="90" applyNumberFormat="1" applyFont="1" applyBorder="1" applyAlignment="1">
      <alignment horizontal="center" vertical="center"/>
    </xf>
    <xf numFmtId="3" fontId="12" fillId="0" borderId="0" xfId="90" applyNumberFormat="1" applyFont="1" applyBorder="1" applyAlignment="1" applyProtection="1">
      <alignment horizontal="left"/>
    </xf>
    <xf numFmtId="165" fontId="12" fillId="0" borderId="0" xfId="90" applyNumberFormat="1" applyFont="1" applyAlignment="1">
      <alignment vertical="center"/>
    </xf>
    <xf numFmtId="165" fontId="12" fillId="0" borderId="0" xfId="90" applyNumberFormat="1" applyFont="1" applyAlignment="1" applyProtection="1">
      <alignment horizontal="left"/>
    </xf>
    <xf numFmtId="0" fontId="12" fillId="7" borderId="1" xfId="27" applyFont="1" applyFill="1" applyBorder="1" applyAlignment="1">
      <alignment vertical="center"/>
    </xf>
    <xf numFmtId="165" fontId="12" fillId="7" borderId="1" xfId="90" applyNumberFormat="1" applyFont="1" applyFill="1" applyBorder="1" applyAlignment="1" applyProtection="1">
      <alignment horizontal="center" vertical="top" wrapText="1"/>
    </xf>
    <xf numFmtId="3" fontId="24" fillId="0" borderId="0" xfId="90" applyNumberFormat="1" applyFont="1" applyBorder="1" applyAlignment="1">
      <alignment horizontal="right"/>
    </xf>
    <xf numFmtId="3" fontId="12" fillId="0" borderId="0" xfId="90" applyNumberFormat="1" applyFont="1" applyAlignment="1" applyProtection="1">
      <alignment horizontal="center"/>
    </xf>
    <xf numFmtId="165" fontId="12" fillId="7" borderId="1" xfId="90" applyNumberFormat="1" applyFont="1" applyFill="1" applyBorder="1" applyAlignment="1">
      <alignment vertical="top" wrapText="1"/>
    </xf>
    <xf numFmtId="170" fontId="12" fillId="7" borderId="1" xfId="2" applyNumberFormat="1" applyFont="1" applyFill="1" applyBorder="1" applyAlignment="1">
      <alignment horizontal="right" vertical="top"/>
    </xf>
    <xf numFmtId="3" fontId="12" fillId="7" borderId="1" xfId="14" applyNumberFormat="1" applyFont="1" applyFill="1" applyBorder="1" applyAlignment="1">
      <alignment horizontal="right" vertical="top"/>
    </xf>
    <xf numFmtId="3" fontId="24" fillId="0" borderId="0" xfId="14" applyNumberFormat="1" applyFont="1" applyAlignment="1"/>
    <xf numFmtId="165" fontId="12" fillId="0" borderId="0" xfId="90" applyNumberFormat="1" applyFont="1" applyBorder="1" applyAlignment="1"/>
    <xf numFmtId="3" fontId="12" fillId="0" borderId="0" xfId="90" applyNumberFormat="1" applyFont="1" applyBorder="1" applyAlignment="1">
      <alignment horizontal="right"/>
    </xf>
    <xf numFmtId="3" fontId="12" fillId="0" borderId="0" xfId="90" applyNumberFormat="1" applyFont="1" applyBorder="1" applyAlignment="1"/>
    <xf numFmtId="3" fontId="12" fillId="0" borderId="0" xfId="14" applyNumberFormat="1" applyFont="1" applyFill="1" applyBorder="1" applyAlignment="1">
      <alignment horizontal="right"/>
    </xf>
    <xf numFmtId="165" fontId="12" fillId="0" borderId="0" xfId="90" applyNumberFormat="1" applyFont="1" applyAlignment="1"/>
    <xf numFmtId="177" fontId="12" fillId="5" borderId="0" xfId="90" applyNumberFormat="1" applyFont="1" applyFill="1" applyAlignment="1">
      <alignment vertical="center"/>
    </xf>
    <xf numFmtId="164" fontId="12" fillId="0" borderId="0" xfId="90" applyNumberFormat="1" applyFont="1" applyAlignment="1">
      <alignment vertical="center"/>
    </xf>
    <xf numFmtId="165" fontId="13" fillId="3" borderId="0" xfId="13" applyNumberFormat="1" applyFont="1" applyFill="1" applyAlignment="1">
      <alignment vertical="top"/>
    </xf>
    <xf numFmtId="43" fontId="13" fillId="3" borderId="0" xfId="1" applyFont="1" applyFill="1" applyAlignment="1" applyProtection="1">
      <alignment vertical="top"/>
    </xf>
    <xf numFmtId="164" fontId="13" fillId="3" borderId="0" xfId="13" applyNumberFormat="1" applyFont="1" applyFill="1" applyAlignment="1" applyProtection="1">
      <alignment vertical="top"/>
    </xf>
    <xf numFmtId="165" fontId="12" fillId="0" borderId="0" xfId="90" applyNumberFormat="1" applyFont="1" applyFill="1" applyAlignment="1">
      <alignment vertical="center"/>
    </xf>
    <xf numFmtId="3" fontId="22" fillId="0" borderId="5" xfId="13" applyNumberFormat="1" applyFont="1" applyFill="1" applyBorder="1" applyAlignment="1">
      <alignment horizontal="right" vertical="center" indent="1"/>
    </xf>
    <xf numFmtId="3" fontId="22" fillId="0" borderId="4" xfId="13" applyNumberFormat="1" applyFont="1" applyFill="1" applyBorder="1" applyAlignment="1">
      <alignment horizontal="right" vertical="center" indent="1"/>
    </xf>
    <xf numFmtId="3" fontId="22" fillId="4" borderId="5" xfId="13" applyNumberFormat="1" applyFont="1" applyFill="1" applyBorder="1" applyAlignment="1">
      <alignment horizontal="right" vertical="center" indent="1"/>
    </xf>
    <xf numFmtId="165" fontId="14" fillId="0" borderId="2" xfId="13" applyNumberFormat="1" applyFont="1" applyFill="1" applyBorder="1" applyAlignment="1" applyProtection="1">
      <alignment horizontal="left" vertical="center" indent="1"/>
    </xf>
    <xf numFmtId="3" fontId="13" fillId="0" borderId="5" xfId="13" applyNumberFormat="1" applyFont="1" applyFill="1" applyBorder="1" applyAlignment="1">
      <alignment horizontal="right" vertical="center" indent="1"/>
    </xf>
    <xf numFmtId="3" fontId="13" fillId="0" borderId="4" xfId="13" applyNumberFormat="1" applyFont="1" applyFill="1" applyBorder="1" applyAlignment="1">
      <alignment horizontal="right" vertical="center" indent="1"/>
    </xf>
    <xf numFmtId="165" fontId="14" fillId="0" borderId="13" xfId="13" applyNumberFormat="1" applyFont="1" applyFill="1" applyBorder="1" applyAlignment="1" applyProtection="1">
      <alignment horizontal="left" vertical="center" indent="1"/>
    </xf>
    <xf numFmtId="3" fontId="13" fillId="0" borderId="14" xfId="13" applyNumberFormat="1" applyFont="1" applyFill="1" applyBorder="1" applyAlignment="1">
      <alignment horizontal="right" vertical="center" indent="1"/>
    </xf>
    <xf numFmtId="3" fontId="13" fillId="0" borderId="15" xfId="13" applyNumberFormat="1" applyFont="1" applyFill="1" applyBorder="1" applyAlignment="1">
      <alignment horizontal="right" vertical="center" indent="1"/>
    </xf>
    <xf numFmtId="165" fontId="14" fillId="6" borderId="2" xfId="13" applyNumberFormat="1" applyFont="1" applyFill="1" applyBorder="1" applyAlignment="1" applyProtection="1">
      <alignment horizontal="left" vertical="center" indent="1"/>
    </xf>
    <xf numFmtId="3" fontId="13" fillId="6" borderId="5" xfId="13" applyNumberFormat="1" applyFont="1" applyFill="1" applyBorder="1" applyAlignment="1">
      <alignment horizontal="right" vertical="center" indent="1"/>
    </xf>
    <xf numFmtId="3" fontId="13" fillId="6" borderId="4" xfId="13" applyNumberFormat="1" applyFont="1" applyFill="1" applyBorder="1" applyAlignment="1">
      <alignment horizontal="right" vertical="center" indent="1"/>
    </xf>
    <xf numFmtId="165" fontId="21" fillId="0" borderId="8" xfId="13" applyNumberFormat="1" applyFont="1" applyBorder="1" applyAlignment="1" applyProtection="1">
      <alignment horizontal="center" vertical="center"/>
    </xf>
    <xf numFmtId="165" fontId="21" fillId="0" borderId="7" xfId="13" applyNumberFormat="1" applyFont="1" applyBorder="1" applyAlignment="1" applyProtection="1">
      <alignment horizontal="center" vertical="center"/>
    </xf>
    <xf numFmtId="165" fontId="21" fillId="0" borderId="6" xfId="13" applyNumberFormat="1" applyFont="1" applyBorder="1" applyAlignment="1" applyProtection="1">
      <alignment horizontal="center" vertical="center"/>
    </xf>
    <xf numFmtId="165" fontId="21" fillId="0" borderId="3" xfId="13" applyNumberFormat="1" applyFont="1" applyBorder="1" applyAlignment="1" applyProtection="1">
      <alignment horizontal="center" vertical="center"/>
    </xf>
    <xf numFmtId="165" fontId="21" fillId="3" borderId="6" xfId="13" applyNumberFormat="1" applyFont="1" applyFill="1" applyBorder="1" applyAlignment="1" applyProtection="1">
      <alignment horizontal="center" vertical="center" wrapText="1"/>
    </xf>
    <xf numFmtId="165" fontId="21" fillId="3" borderId="9" xfId="13" applyNumberFormat="1" applyFont="1" applyFill="1" applyBorder="1" applyAlignment="1" applyProtection="1">
      <alignment horizontal="center" vertical="center" wrapText="1"/>
    </xf>
    <xf numFmtId="165" fontId="21" fillId="3" borderId="8" xfId="13" applyNumberFormat="1" applyFont="1" applyFill="1" applyBorder="1" applyAlignment="1" applyProtection="1">
      <alignment horizontal="center" vertical="center" wrapText="1"/>
    </xf>
    <xf numFmtId="165" fontId="21" fillId="0" borderId="6" xfId="13" applyNumberFormat="1" applyFont="1" applyBorder="1" applyAlignment="1" applyProtection="1">
      <alignment horizontal="center" vertical="center" wrapText="1"/>
    </xf>
    <xf numFmtId="165" fontId="21" fillId="0" borderId="12" xfId="13" applyNumberFormat="1" applyFont="1" applyBorder="1" applyAlignment="1" applyProtection="1">
      <alignment horizontal="center" vertical="center" wrapText="1"/>
    </xf>
    <xf numFmtId="165" fontId="13" fillId="3" borderId="0" xfId="13" applyNumberFormat="1" applyFont="1" applyFill="1" applyBorder="1" applyAlignment="1">
      <alignment horizontal="right" vertical="top"/>
    </xf>
    <xf numFmtId="165" fontId="21" fillId="0" borderId="16" xfId="13" applyNumberFormat="1" applyFont="1" applyBorder="1" applyAlignment="1" applyProtection="1">
      <alignment horizontal="center" vertical="center" wrapText="1"/>
    </xf>
    <xf numFmtId="165" fontId="25" fillId="0" borderId="0" xfId="13" applyNumberFormat="1" applyFont="1" applyFill="1" applyBorder="1" applyAlignment="1">
      <alignment vertical="center"/>
    </xf>
    <xf numFmtId="164" fontId="25" fillId="0" borderId="0" xfId="13" applyNumberFormat="1" applyFont="1" applyFill="1" applyBorder="1" applyAlignment="1">
      <alignment vertical="center"/>
    </xf>
    <xf numFmtId="177" fontId="25" fillId="0" borderId="0" xfId="13" applyNumberFormat="1" applyFont="1" applyFill="1" applyBorder="1" applyAlignment="1">
      <alignment vertical="center"/>
    </xf>
    <xf numFmtId="49" fontId="25" fillId="0" borderId="0" xfId="13" applyNumberFormat="1" applyFont="1" applyFill="1" applyBorder="1" applyAlignment="1">
      <alignment horizontal="right" vertical="center"/>
    </xf>
    <xf numFmtId="3" fontId="25" fillId="0" borderId="0" xfId="13" applyNumberFormat="1" applyFont="1" applyFill="1" applyBorder="1" applyAlignment="1">
      <alignment horizontal="right" vertical="center"/>
    </xf>
    <xf numFmtId="3" fontId="25" fillId="0" borderId="0" xfId="13" applyNumberFormat="1" applyFont="1" applyFill="1" applyBorder="1" applyAlignment="1">
      <alignment horizontal="right" vertical="center" indent="1"/>
    </xf>
    <xf numFmtId="4" fontId="25" fillId="0" borderId="0" xfId="13" applyNumberFormat="1" applyFont="1" applyFill="1" applyBorder="1" applyAlignment="1">
      <alignment horizontal="right" vertical="center" indent="1"/>
    </xf>
    <xf numFmtId="43" fontId="25" fillId="0" borderId="0" xfId="1" applyFont="1" applyFill="1" applyBorder="1" applyAlignment="1">
      <alignment vertical="center"/>
    </xf>
    <xf numFmtId="165" fontId="26" fillId="0" borderId="0" xfId="13" applyNumberFormat="1" applyFont="1" applyFill="1" applyBorder="1" applyAlignment="1" applyProtection="1">
      <alignment horizontal="left" vertical="center" indent="1"/>
    </xf>
    <xf numFmtId="3" fontId="25" fillId="0" borderId="0" xfId="0" applyNumberFormat="1" applyFont="1" applyFill="1" applyBorder="1" applyAlignment="1" applyProtection="1">
      <alignment horizontal="right" vertical="center" indent="1"/>
    </xf>
    <xf numFmtId="165" fontId="25" fillId="0" borderId="0" xfId="13" applyNumberFormat="1" applyFont="1" applyFill="1" applyBorder="1" applyAlignment="1"/>
    <xf numFmtId="164" fontId="25" fillId="0" borderId="0" xfId="13" applyNumberFormat="1" applyFont="1" applyFill="1" applyBorder="1" applyAlignment="1" applyProtection="1">
      <alignment vertical="center"/>
    </xf>
    <xf numFmtId="165" fontId="27" fillId="0" borderId="0" xfId="13" applyNumberFormat="1" applyFont="1" applyAlignment="1">
      <alignment vertical="center"/>
    </xf>
    <xf numFmtId="165" fontId="27" fillId="0" borderId="0" xfId="13" quotePrefix="1" applyNumberFormat="1" applyFont="1" applyAlignment="1">
      <alignment horizontal="right" vertical="center"/>
    </xf>
    <xf numFmtId="165" fontId="28" fillId="0" borderId="0" xfId="13" quotePrefix="1" applyNumberFormat="1" applyFont="1" applyAlignment="1">
      <alignment horizontal="center" vertical="center"/>
    </xf>
    <xf numFmtId="165" fontId="28" fillId="0" borderId="0" xfId="13" applyNumberFormat="1" applyFont="1" applyAlignment="1">
      <alignment horizontal="center" vertical="center"/>
    </xf>
    <xf numFmtId="165" fontId="27" fillId="0" borderId="0" xfId="13" applyNumberFormat="1" applyFont="1" applyAlignment="1">
      <alignment horizontal="left" vertical="center"/>
    </xf>
  </cellXfs>
  <cellStyles count="94">
    <cellStyle name="Comma" xfId="1" builtinId="3"/>
    <cellStyle name="Comma 10" xfId="83"/>
    <cellStyle name="Comma 2" xfId="2"/>
    <cellStyle name="Comma 2 2" xfId="3"/>
    <cellStyle name="Comma 2 2 2" xfId="4"/>
    <cellStyle name="Comma 3" xfId="5"/>
    <cellStyle name="Comma 3 2" xfId="6"/>
    <cellStyle name="Comma 3 2 2" xfId="7"/>
    <cellStyle name="Comma 3 3" xfId="8"/>
    <cellStyle name="Comma 4" xfId="9"/>
    <cellStyle name="Comma 4 2" xfId="10"/>
    <cellStyle name="Comma 5" xfId="11"/>
    <cellStyle name="Comma 6" xfId="12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0"/>
    <cellStyle name="Normal 18" xfId="21"/>
    <cellStyle name="Normal 19" xfId="22"/>
    <cellStyle name="Normal 2" xfId="23"/>
    <cellStyle name="Normal 2 2" xfId="24"/>
    <cellStyle name="Normal 2 2 2" xfId="25"/>
    <cellStyle name="Normal 2 3" xfId="26"/>
    <cellStyle name="Normal 2 3 2" xfId="27"/>
    <cellStyle name="Normal 2 3_Feb(indicator)" xfId="28"/>
    <cellStyle name="Normal 2 4" xfId="29"/>
    <cellStyle name="Normal 2 5" xfId="77"/>
    <cellStyle name="Normal 2 5 2" xfId="85"/>
    <cellStyle name="Normal 2 6" xfId="79"/>
    <cellStyle name="Normal 2 7" xfId="81"/>
    <cellStyle name="Normal 2 7 2" xfId="86"/>
    <cellStyle name="Normal 2_P-88 to 94(Social)29-10-13(Last)" xfId="30"/>
    <cellStyle name="Normal 20" xfId="31"/>
    <cellStyle name="Normal 21" xfId="32"/>
    <cellStyle name="Normal 22" xfId="33"/>
    <cellStyle name="Normal 23" xfId="34"/>
    <cellStyle name="Normal 24" xfId="35"/>
    <cellStyle name="Normal 25" xfId="36"/>
    <cellStyle name="Normal 26" xfId="37"/>
    <cellStyle name="Normal 27" xfId="38"/>
    <cellStyle name="Normal 28" xfId="39"/>
    <cellStyle name="Normal 29" xfId="40"/>
    <cellStyle name="Normal 3" xfId="41"/>
    <cellStyle name="Normal 3 2" xfId="42"/>
    <cellStyle name="Normal 3 2 2" xfId="43"/>
    <cellStyle name="Normal 3 2 2 2" xfId="92"/>
    <cellStyle name="Normal 3 2 3" xfId="78"/>
    <cellStyle name="Normal 3 2 4" xfId="80"/>
    <cellStyle name="Normal 3 2 5" xfId="82"/>
    <cellStyle name="Normal 3 2 5 2" xfId="87"/>
    <cellStyle name="Normal 3 2 6" xfId="88"/>
    <cellStyle name="Normal 3 2 6 2" xfId="90"/>
    <cellStyle name="Normal 3 2 6 3" xfId="91"/>
    <cellStyle name="Normal 3 2 7" xfId="89"/>
    <cellStyle name="Normal 3 3" xfId="44"/>
    <cellStyle name="Normal 30" xfId="45"/>
    <cellStyle name="Normal 31" xfId="46"/>
    <cellStyle name="Normal 32" xfId="47"/>
    <cellStyle name="Normal 33" xfId="48"/>
    <cellStyle name="Normal 34" xfId="49"/>
    <cellStyle name="Normal 35" xfId="50"/>
    <cellStyle name="Normal 36" xfId="51"/>
    <cellStyle name="Normal 37" xfId="52"/>
    <cellStyle name="Normal 38" xfId="53"/>
    <cellStyle name="Normal 39" xfId="54"/>
    <cellStyle name="Normal 4" xfId="55"/>
    <cellStyle name="Normal 40" xfId="56"/>
    <cellStyle name="Normal 41" xfId="57"/>
    <cellStyle name="Normal 42" xfId="58"/>
    <cellStyle name="Normal 43" xfId="59"/>
    <cellStyle name="Normal 44" xfId="60"/>
    <cellStyle name="Normal 45" xfId="61"/>
    <cellStyle name="Normal 46" xfId="62"/>
    <cellStyle name="Normal 47" xfId="63"/>
    <cellStyle name="Normal 48" xfId="64"/>
    <cellStyle name="Normal 49" xfId="65"/>
    <cellStyle name="Normal 5" xfId="66"/>
    <cellStyle name="Normal 50" xfId="67"/>
    <cellStyle name="Normal 51" xfId="68"/>
    <cellStyle name="Normal 52" xfId="69"/>
    <cellStyle name="Normal 53" xfId="93"/>
    <cellStyle name="Normal 53 2" xfId="84"/>
    <cellStyle name="Normal 6" xfId="70"/>
    <cellStyle name="Normal 7" xfId="71"/>
    <cellStyle name="Normal 8" xfId="72"/>
    <cellStyle name="Normal 8 2" xfId="73"/>
    <cellStyle name="Normal 8 2 2" xfId="74"/>
    <cellStyle name="Normal 9" xfId="75"/>
    <cellStyle name="Normal_sept35" xfId="7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D8D8D8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9632824263885E-3"/>
          <c:y val="3.7711910160890892E-2"/>
          <c:w val="0.9718777398318319"/>
          <c:h val="0.697950596792367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source!$C$3</c:f>
              <c:strCache>
                <c:ptCount val="1"/>
                <c:pt idx="0">
                  <c:v>Taxes collected on local production and
consumption of the public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8.4712836092337568E-3"/>
                  <c:y val="-3.9993824301374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source!$B$4:$B$6</c:f>
              <c:strCache>
                <c:ptCount val="3"/>
                <c:pt idx="0">
                  <c:v>2020-2021
(April-March)</c:v>
                </c:pt>
                <c:pt idx="1">
                  <c:v>2021-2022
(April-March)</c:v>
                </c:pt>
                <c:pt idx="2">
                  <c:v>2022-2023
(April-June)</c:v>
                </c:pt>
              </c:strCache>
            </c:strRef>
          </c:cat>
          <c:val>
            <c:numRef>
              <c:f>source!$C$4:$C$6</c:f>
              <c:numCache>
                <c:formatCode>_(* #,##0_);_(* \(#,##0\);_(* "-"??_);_(@_)</c:formatCode>
                <c:ptCount val="3"/>
                <c:pt idx="0">
                  <c:v>2842285.0070000002</c:v>
                </c:pt>
                <c:pt idx="1">
                  <c:v>3088685.2250000001</c:v>
                </c:pt>
                <c:pt idx="2">
                  <c:v>950966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2B-41C3-A241-F6F9EABE5E5A}"/>
            </c:ext>
          </c:extLst>
        </c:ser>
        <c:ser>
          <c:idx val="1"/>
          <c:order val="1"/>
          <c:tx>
            <c:strRef>
              <c:f>source!$D$3</c:f>
              <c:strCache>
                <c:ptCount val="1"/>
                <c:pt idx="0">
                  <c:v>Income Tax  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1.6043152086304174E-2"/>
                  <c:y val="-4.0830631465183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source!$B$4:$B$6</c:f>
              <c:strCache>
                <c:ptCount val="3"/>
                <c:pt idx="0">
                  <c:v>2020-2021
(April-March)</c:v>
                </c:pt>
                <c:pt idx="1">
                  <c:v>2021-2022
(April-March)</c:v>
                </c:pt>
                <c:pt idx="2">
                  <c:v>2022-2023
(April-June)</c:v>
                </c:pt>
              </c:strCache>
            </c:strRef>
          </c:cat>
          <c:val>
            <c:numRef>
              <c:f>source!$D$4:$D$6</c:f>
              <c:numCache>
                <c:formatCode>#,##0</c:formatCode>
                <c:ptCount val="3"/>
                <c:pt idx="0">
                  <c:v>2899728</c:v>
                </c:pt>
                <c:pt idx="1">
                  <c:v>2504741.3969999999</c:v>
                </c:pt>
                <c:pt idx="2">
                  <c:v>722781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60715520"/>
        <c:axId val="160717056"/>
      </c:barChart>
      <c:catAx>
        <c:axId val="16071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lang="en-US" b="1"/>
            </a:pPr>
            <a:endParaRPr lang="en-US"/>
          </a:p>
        </c:txPr>
        <c:crossAx val="160717056"/>
        <c:crosses val="autoZero"/>
        <c:auto val="1"/>
        <c:lblAlgn val="ctr"/>
        <c:lblOffset val="100"/>
        <c:noMultiLvlLbl val="0"/>
      </c:catAx>
      <c:valAx>
        <c:axId val="160717056"/>
        <c:scaling>
          <c:orientation val="minMax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one"/>
        <c:crossAx val="16071552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26951236358609"/>
          <c:y val="0.8557226619166175"/>
          <c:w val="0.56243570097920159"/>
          <c:h val="0.10037993109533673"/>
        </c:manualLayout>
      </c:layout>
      <c:overlay val="0"/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  <c:showDLblsOverMax val="0"/>
  </c:chart>
  <c:spPr>
    <a:solidFill>
      <a:srgbClr val="D9D9D9"/>
    </a:solidFill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7620</xdr:rowOff>
    </xdr:from>
    <xdr:to>
      <xdr:col>8</xdr:col>
      <xdr:colOff>0</xdr:colOff>
      <xdr:row>47</xdr:row>
      <xdr:rowOff>7620</xdr:rowOff>
    </xdr:to>
    <xdr:graphicFrame macro="">
      <xdr:nvGraphicFramePr>
        <xdr:cNvPr id="2" name="Chart 9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481965</xdr:colOff>
      <xdr:row>44</xdr:row>
      <xdr:rowOff>3810</xdr:rowOff>
    </xdr:from>
    <xdr:to>
      <xdr:col>1</xdr:col>
      <xdr:colOff>167640</xdr:colOff>
      <xdr:row>45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481965" y="9803130"/>
          <a:ext cx="1156335" cy="25908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000" b="1">
              <a:latin typeface="Arial" pitchFamily="34" charset="0"/>
              <a:cs typeface="Arial" pitchFamily="34" charset="0"/>
            </a:rPr>
            <a:t> Million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Kyats</a:t>
          </a:r>
          <a:endParaRPr lang="en-GB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etary/Downloads/Users/admin/Downloads/SMEI%20CSO/SMEI%20New%20Ver/Dec%2052%20FDI%20by%20se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MEI/2022/7.SMEI(July%20cover)/Section%20Data/Finance-%20July%202022%20(27-9-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4.1 (75)"/>
      <sheetName val="Source 77 (2)"/>
      <sheetName val="T 4.2 (76)"/>
      <sheetName val="Source 78 (3)"/>
      <sheetName val="T 4.3 (77)"/>
      <sheetName val="Source 80 (2)"/>
      <sheetName val="T 4.4 (78)"/>
      <sheetName val="Source 81"/>
      <sheetName val="T 4.4 (79)"/>
      <sheetName val="Source 82"/>
      <sheetName val="T 4.4 (80)"/>
      <sheetName val="Source 83"/>
      <sheetName val="T 4.5 (81)"/>
      <sheetName val="Source 84"/>
      <sheetName val="T 4.5 (82)"/>
      <sheetName val="Source 85"/>
      <sheetName val="T 4.6 (83)"/>
      <sheetName val="Source 86"/>
      <sheetName val="T 4.7 (84)"/>
      <sheetName val="Source 87"/>
      <sheetName val="T 4.8 (85)"/>
      <sheetName val="Source 88"/>
      <sheetName val="T 4.8 (86)"/>
      <sheetName val="Source 89"/>
      <sheetName val="T 4.8 (87)"/>
      <sheetName val="Source 90"/>
      <sheetName val="T 4.9 (88)"/>
      <sheetName val="Source 91"/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C1" t="str">
            <v>Trading Value
(Million Kyats)</v>
          </cell>
          <cell r="D1" t="str">
            <v>Trading Volume 
(Million Shares)</v>
          </cell>
        </row>
        <row r="2">
          <cell r="B2" t="str">
            <v>2021 June</v>
          </cell>
          <cell r="C2">
            <v>430.286</v>
          </cell>
          <cell r="D2">
            <v>7.9000000000000001E-2</v>
          </cell>
        </row>
        <row r="3">
          <cell r="B3" t="str">
            <v>2021 July</v>
          </cell>
          <cell r="C3">
            <v>231.666</v>
          </cell>
          <cell r="D3">
            <v>4.7E-2</v>
          </cell>
        </row>
        <row r="4">
          <cell r="B4" t="str">
            <v>2021 Aug</v>
          </cell>
          <cell r="C4">
            <v>305.42200000000003</v>
          </cell>
          <cell r="D4">
            <v>4.9000000000000002E-2</v>
          </cell>
        </row>
        <row r="5">
          <cell r="B5" t="str">
            <v>2021 Sept</v>
          </cell>
          <cell r="C5">
            <v>931.81799999999998</v>
          </cell>
          <cell r="D5">
            <v>0.22800000000000001</v>
          </cell>
        </row>
        <row r="6">
          <cell r="B6" t="str">
            <v>2021 Oct</v>
          </cell>
          <cell r="C6">
            <v>594.43899999999996</v>
          </cell>
          <cell r="D6">
            <v>0.11</v>
          </cell>
        </row>
        <row r="7">
          <cell r="B7" t="str">
            <v>2021 Nov</v>
          </cell>
          <cell r="C7">
            <v>219.298</v>
          </cell>
          <cell r="D7">
            <v>4.5999999999999999E-2</v>
          </cell>
        </row>
        <row r="8">
          <cell r="B8" t="str">
            <v>2021 Dec</v>
          </cell>
          <cell r="C8">
            <v>191.21899999999999</v>
          </cell>
          <cell r="D8">
            <v>4.3999999999999997E-2</v>
          </cell>
        </row>
        <row r="9">
          <cell r="B9" t="str">
            <v>2022 Jan</v>
          </cell>
          <cell r="C9">
            <v>282.04300000000001</v>
          </cell>
          <cell r="D9">
            <v>6.0999999999999999E-2</v>
          </cell>
        </row>
        <row r="10">
          <cell r="B10" t="str">
            <v>2022 Feb</v>
          </cell>
          <cell r="C10">
            <v>492.90300000000002</v>
          </cell>
          <cell r="D10">
            <v>0.09</v>
          </cell>
        </row>
        <row r="11">
          <cell r="B11" t="str">
            <v>2022 Mar</v>
          </cell>
          <cell r="C11">
            <v>260.63400000000001</v>
          </cell>
          <cell r="D11">
            <v>6.2E-2</v>
          </cell>
        </row>
        <row r="12">
          <cell r="B12" t="str">
            <v>2022 Apr</v>
          </cell>
          <cell r="C12">
            <v>276.21100000000001</v>
          </cell>
          <cell r="D12">
            <v>5.2999999999999999E-2</v>
          </cell>
        </row>
        <row r="13">
          <cell r="B13" t="str">
            <v>2022 May</v>
          </cell>
          <cell r="C13">
            <v>314.03100000000001</v>
          </cell>
          <cell r="D13">
            <v>5.5E-2</v>
          </cell>
        </row>
        <row r="14">
          <cell r="B14" t="str">
            <v>2022  June</v>
          </cell>
          <cell r="C14">
            <v>200.631</v>
          </cell>
          <cell r="D14">
            <v>0.04</v>
          </cell>
        </row>
      </sheetData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IW61"/>
  <sheetViews>
    <sheetView showGridLines="0" tabSelected="1" workbookViewId="0">
      <selection activeCell="XFD1048576" sqref="XFD1048576"/>
    </sheetView>
  </sheetViews>
  <sheetFormatPr defaultColWidth="12.77734375" defaultRowHeight="12.75"/>
  <cols>
    <col min="1" max="1" width="15.44140625" style="4" customWidth="1"/>
    <col min="2" max="4" width="10.109375" style="4" customWidth="1"/>
    <col min="5" max="5" width="8.6640625" style="4" customWidth="1"/>
    <col min="6" max="6" width="9.6640625" style="4" customWidth="1"/>
    <col min="7" max="7" width="8.77734375" style="4" customWidth="1"/>
    <col min="8" max="8" width="9.6640625" style="4" customWidth="1"/>
    <col min="9" max="9" width="6.33203125" style="67" customWidth="1"/>
    <col min="10" max="10" width="6.5546875" style="67" customWidth="1"/>
    <col min="11" max="11" width="13" style="67" customWidth="1"/>
    <col min="12" max="12" width="14" style="67" customWidth="1"/>
    <col min="13" max="13" width="11.33203125" style="67" customWidth="1"/>
    <col min="14" max="14" width="12.33203125" style="67" customWidth="1"/>
    <col min="15" max="16" width="12.88671875" style="67" customWidth="1"/>
    <col min="17" max="17" width="13.5546875" style="67" customWidth="1"/>
    <col min="18" max="16384" width="12.77734375" style="67"/>
  </cols>
  <sheetData>
    <row r="1" spans="1:257" ht="16.5">
      <c r="A1" s="79"/>
      <c r="B1" s="79"/>
      <c r="C1" s="79"/>
      <c r="D1" s="79"/>
      <c r="E1" s="79"/>
      <c r="F1" s="79"/>
      <c r="G1" s="79"/>
      <c r="H1" s="80" t="s">
        <v>36</v>
      </c>
    </row>
    <row r="2" spans="1:257" ht="15">
      <c r="A2" s="81" t="s">
        <v>37</v>
      </c>
      <c r="B2" s="82"/>
      <c r="C2" s="82"/>
      <c r="D2" s="82"/>
      <c r="E2" s="82"/>
      <c r="F2" s="82"/>
      <c r="G2" s="82"/>
      <c r="H2" s="82"/>
    </row>
    <row r="3" spans="1:257" ht="16.5">
      <c r="A3" s="67"/>
      <c r="B3" s="79"/>
      <c r="C3" s="79"/>
      <c r="D3" s="79"/>
      <c r="E3" s="79"/>
      <c r="F3" s="79"/>
      <c r="G3" s="79"/>
      <c r="H3" s="79"/>
    </row>
    <row r="4" spans="1:257" ht="16.5">
      <c r="A4" s="83" t="s">
        <v>35</v>
      </c>
      <c r="B4" s="79"/>
      <c r="C4" s="79"/>
      <c r="D4" s="79"/>
      <c r="E4" s="79"/>
      <c r="F4" s="79"/>
      <c r="G4" s="79"/>
      <c r="H4" s="79"/>
    </row>
    <row r="6" spans="1:257" ht="29.45" customHeight="1">
      <c r="A6" s="56" t="s">
        <v>4</v>
      </c>
      <c r="B6" s="58" t="s">
        <v>5</v>
      </c>
      <c r="C6" s="60" t="s">
        <v>6</v>
      </c>
      <c r="D6" s="61"/>
      <c r="E6" s="61"/>
      <c r="F6" s="61"/>
      <c r="G6" s="62"/>
      <c r="H6" s="66" t="s">
        <v>7</v>
      </c>
    </row>
    <row r="7" spans="1:257" ht="43.9" customHeight="1">
      <c r="A7" s="57"/>
      <c r="B7" s="59"/>
      <c r="C7" s="5" t="s">
        <v>8</v>
      </c>
      <c r="D7" s="5" t="s">
        <v>9</v>
      </c>
      <c r="E7" s="6" t="s">
        <v>10</v>
      </c>
      <c r="F7" s="6" t="s">
        <v>11</v>
      </c>
      <c r="G7" s="5" t="s">
        <v>12</v>
      </c>
      <c r="H7" s="64"/>
      <c r="L7" s="68"/>
    </row>
    <row r="8" spans="1:257" ht="29.45" customHeight="1">
      <c r="A8" s="2" t="s">
        <v>29</v>
      </c>
      <c r="B8" s="7">
        <v>5742013</v>
      </c>
      <c r="C8" s="8">
        <v>1732201</v>
      </c>
      <c r="D8" s="8">
        <v>151754</v>
      </c>
      <c r="E8" s="8">
        <v>124814</v>
      </c>
      <c r="F8" s="9">
        <v>830119</v>
      </c>
      <c r="G8" s="9">
        <v>3397.0070000000001</v>
      </c>
      <c r="H8" s="10">
        <v>2899728</v>
      </c>
      <c r="J8" s="68"/>
      <c r="K8" s="68"/>
      <c r="L8" s="68"/>
      <c r="M8" s="68"/>
      <c r="N8" s="68"/>
      <c r="O8" s="68"/>
      <c r="P8" s="68"/>
      <c r="R8" s="68"/>
      <c r="U8" s="67">
        <v>2018</v>
      </c>
      <c r="V8" s="67">
        <v>2018</v>
      </c>
      <c r="W8" s="67">
        <v>2018</v>
      </c>
      <c r="X8" s="67">
        <v>2018</v>
      </c>
      <c r="Y8" s="67">
        <v>2018</v>
      </c>
      <c r="Z8" s="67">
        <v>2018</v>
      </c>
      <c r="AA8" s="67">
        <v>2018</v>
      </c>
      <c r="AB8" s="67">
        <v>2018</v>
      </c>
      <c r="AC8" s="67">
        <v>2018</v>
      </c>
      <c r="AD8" s="67">
        <v>2018</v>
      </c>
      <c r="AE8" s="67">
        <v>2018</v>
      </c>
      <c r="AF8" s="67">
        <v>2018</v>
      </c>
      <c r="AG8" s="67">
        <v>2018</v>
      </c>
      <c r="AH8" s="67">
        <v>2018</v>
      </c>
      <c r="AI8" s="67">
        <v>2018</v>
      </c>
      <c r="AJ8" s="67">
        <v>2018</v>
      </c>
      <c r="AK8" s="67">
        <v>2018</v>
      </c>
      <c r="AL8" s="67">
        <v>2018</v>
      </c>
      <c r="AM8" s="67">
        <v>2018</v>
      </c>
      <c r="AN8" s="67">
        <v>2018</v>
      </c>
      <c r="AO8" s="67">
        <v>2018</v>
      </c>
      <c r="AP8" s="67">
        <v>2018</v>
      </c>
      <c r="AQ8" s="67">
        <v>2018</v>
      </c>
      <c r="AR8" s="67">
        <v>2018</v>
      </c>
      <c r="AS8" s="67">
        <v>2018</v>
      </c>
      <c r="AT8" s="67">
        <v>2018</v>
      </c>
      <c r="AU8" s="67">
        <v>2018</v>
      </c>
      <c r="AV8" s="67">
        <v>2018</v>
      </c>
      <c r="AW8" s="67">
        <v>2018</v>
      </c>
      <c r="AX8" s="67">
        <v>2018</v>
      </c>
      <c r="AY8" s="67">
        <v>2018</v>
      </c>
      <c r="AZ8" s="67">
        <v>2018</v>
      </c>
      <c r="BA8" s="67">
        <v>2018</v>
      </c>
      <c r="BB8" s="67">
        <v>2018</v>
      </c>
      <c r="BC8" s="67">
        <v>2018</v>
      </c>
      <c r="BD8" s="67">
        <v>2018</v>
      </c>
      <c r="BE8" s="67">
        <v>2018</v>
      </c>
      <c r="BF8" s="67">
        <v>2018</v>
      </c>
      <c r="BG8" s="67">
        <v>2018</v>
      </c>
      <c r="BH8" s="67">
        <v>2018</v>
      </c>
      <c r="BI8" s="67">
        <v>2018</v>
      </c>
      <c r="BJ8" s="67">
        <v>2018</v>
      </c>
      <c r="BK8" s="67">
        <v>2018</v>
      </c>
      <c r="BL8" s="67">
        <v>2018</v>
      </c>
      <c r="BM8" s="67">
        <v>2018</v>
      </c>
      <c r="BN8" s="67">
        <v>2018</v>
      </c>
      <c r="BO8" s="67">
        <v>2018</v>
      </c>
      <c r="BP8" s="67">
        <v>2018</v>
      </c>
      <c r="BQ8" s="67">
        <v>2018</v>
      </c>
      <c r="BR8" s="67">
        <v>2018</v>
      </c>
      <c r="BS8" s="67">
        <v>2018</v>
      </c>
      <c r="BT8" s="67">
        <v>2018</v>
      </c>
      <c r="BU8" s="67">
        <v>2018</v>
      </c>
      <c r="BV8" s="67">
        <v>2018</v>
      </c>
      <c r="BW8" s="67">
        <v>2018</v>
      </c>
      <c r="BX8" s="67">
        <v>2018</v>
      </c>
      <c r="BY8" s="67">
        <v>2018</v>
      </c>
      <c r="BZ8" s="67">
        <v>2018</v>
      </c>
      <c r="CA8" s="67">
        <v>2018</v>
      </c>
      <c r="CB8" s="67">
        <v>2018</v>
      </c>
      <c r="CC8" s="67">
        <v>2018</v>
      </c>
      <c r="CD8" s="67">
        <v>2018</v>
      </c>
      <c r="CE8" s="67">
        <v>2018</v>
      </c>
      <c r="CF8" s="67">
        <v>2018</v>
      </c>
      <c r="CG8" s="67">
        <v>2018</v>
      </c>
      <c r="CH8" s="67">
        <v>2018</v>
      </c>
      <c r="CI8" s="67">
        <v>2018</v>
      </c>
      <c r="CJ8" s="67">
        <v>2018</v>
      </c>
      <c r="CK8" s="67">
        <v>2018</v>
      </c>
      <c r="CL8" s="67">
        <v>2018</v>
      </c>
      <c r="CM8" s="67">
        <v>2018</v>
      </c>
      <c r="CN8" s="67">
        <v>2018</v>
      </c>
      <c r="CO8" s="67">
        <v>2018</v>
      </c>
      <c r="CP8" s="67">
        <v>2018</v>
      </c>
      <c r="CQ8" s="67">
        <v>2018</v>
      </c>
      <c r="CR8" s="67">
        <v>2018</v>
      </c>
      <c r="CS8" s="67">
        <v>2018</v>
      </c>
      <c r="CT8" s="67">
        <v>2018</v>
      </c>
      <c r="CU8" s="67">
        <v>2018</v>
      </c>
      <c r="CV8" s="67">
        <v>2018</v>
      </c>
      <c r="CW8" s="67">
        <v>2018</v>
      </c>
      <c r="CX8" s="67">
        <v>2018</v>
      </c>
      <c r="CY8" s="67">
        <v>2018</v>
      </c>
      <c r="CZ8" s="67">
        <v>2018</v>
      </c>
      <c r="DA8" s="67">
        <v>2018</v>
      </c>
      <c r="DB8" s="67">
        <v>2018</v>
      </c>
      <c r="DC8" s="67">
        <v>2018</v>
      </c>
      <c r="DD8" s="67">
        <v>2018</v>
      </c>
      <c r="DE8" s="67">
        <v>2018</v>
      </c>
      <c r="DF8" s="67">
        <v>2018</v>
      </c>
      <c r="DG8" s="67">
        <v>2018</v>
      </c>
      <c r="DH8" s="67">
        <v>2018</v>
      </c>
      <c r="DI8" s="67">
        <v>2018</v>
      </c>
      <c r="DJ8" s="67">
        <v>2018</v>
      </c>
      <c r="DK8" s="67">
        <v>2018</v>
      </c>
      <c r="DL8" s="67">
        <v>2018</v>
      </c>
      <c r="DM8" s="67">
        <v>2018</v>
      </c>
      <c r="DN8" s="67">
        <v>2018</v>
      </c>
      <c r="DO8" s="67">
        <v>2018</v>
      </c>
      <c r="DP8" s="67">
        <v>2018</v>
      </c>
      <c r="DQ8" s="67">
        <v>2018</v>
      </c>
      <c r="DR8" s="67">
        <v>2018</v>
      </c>
      <c r="DS8" s="67">
        <v>2018</v>
      </c>
      <c r="DT8" s="67">
        <v>2018</v>
      </c>
      <c r="DU8" s="67">
        <v>2018</v>
      </c>
      <c r="DV8" s="67">
        <v>2018</v>
      </c>
      <c r="DW8" s="67">
        <v>2018</v>
      </c>
      <c r="DX8" s="67">
        <v>2018</v>
      </c>
      <c r="DY8" s="67">
        <v>2018</v>
      </c>
      <c r="DZ8" s="67">
        <v>2018</v>
      </c>
      <c r="EA8" s="67">
        <v>2018</v>
      </c>
      <c r="EB8" s="67">
        <v>2018</v>
      </c>
      <c r="EC8" s="67">
        <v>2018</v>
      </c>
      <c r="ED8" s="67">
        <v>2018</v>
      </c>
      <c r="EE8" s="67">
        <v>2018</v>
      </c>
      <c r="EF8" s="67">
        <v>2018</v>
      </c>
      <c r="EG8" s="67">
        <v>2018</v>
      </c>
      <c r="EH8" s="67">
        <v>2018</v>
      </c>
      <c r="EI8" s="67">
        <v>2018</v>
      </c>
      <c r="EJ8" s="67">
        <v>2018</v>
      </c>
      <c r="EK8" s="67">
        <v>2018</v>
      </c>
      <c r="EL8" s="67">
        <v>2018</v>
      </c>
      <c r="EM8" s="67">
        <v>2018</v>
      </c>
      <c r="EN8" s="67">
        <v>2018</v>
      </c>
      <c r="EO8" s="67">
        <v>2018</v>
      </c>
      <c r="EP8" s="67">
        <v>2018</v>
      </c>
      <c r="EQ8" s="67">
        <v>2018</v>
      </c>
      <c r="ER8" s="67">
        <v>2018</v>
      </c>
      <c r="ES8" s="67">
        <v>2018</v>
      </c>
      <c r="ET8" s="67">
        <v>2018</v>
      </c>
      <c r="EU8" s="67">
        <v>2018</v>
      </c>
      <c r="EV8" s="67">
        <v>2018</v>
      </c>
      <c r="EW8" s="67">
        <v>2018</v>
      </c>
      <c r="EX8" s="67">
        <v>2018</v>
      </c>
      <c r="EY8" s="67">
        <v>2018</v>
      </c>
      <c r="EZ8" s="67">
        <v>2018</v>
      </c>
      <c r="FA8" s="67">
        <v>2018</v>
      </c>
      <c r="FB8" s="67">
        <v>2018</v>
      </c>
      <c r="FC8" s="67">
        <v>2018</v>
      </c>
      <c r="FD8" s="67">
        <v>2018</v>
      </c>
      <c r="FE8" s="67">
        <v>2018</v>
      </c>
      <c r="FF8" s="67">
        <v>2018</v>
      </c>
      <c r="FG8" s="67">
        <v>2018</v>
      </c>
      <c r="FH8" s="67">
        <v>2018</v>
      </c>
      <c r="FI8" s="67">
        <v>2018</v>
      </c>
      <c r="FJ8" s="67">
        <v>2018</v>
      </c>
      <c r="FK8" s="67">
        <v>2018</v>
      </c>
      <c r="FL8" s="67">
        <v>2018</v>
      </c>
      <c r="FM8" s="67">
        <v>2018</v>
      </c>
      <c r="FN8" s="67">
        <v>2018</v>
      </c>
      <c r="FO8" s="67">
        <v>2018</v>
      </c>
      <c r="FP8" s="67">
        <v>2018</v>
      </c>
      <c r="FQ8" s="67">
        <v>2018</v>
      </c>
      <c r="FR8" s="67">
        <v>2018</v>
      </c>
      <c r="FS8" s="67">
        <v>2018</v>
      </c>
      <c r="FT8" s="67">
        <v>2018</v>
      </c>
      <c r="FU8" s="67">
        <v>2018</v>
      </c>
      <c r="FV8" s="67">
        <v>2018</v>
      </c>
      <c r="FW8" s="67">
        <v>2018</v>
      </c>
      <c r="FX8" s="67">
        <v>2018</v>
      </c>
      <c r="FY8" s="67">
        <v>2018</v>
      </c>
      <c r="FZ8" s="67">
        <v>2018</v>
      </c>
      <c r="GA8" s="67">
        <v>2018</v>
      </c>
      <c r="GB8" s="67">
        <v>2018</v>
      </c>
      <c r="GC8" s="67">
        <v>2018</v>
      </c>
      <c r="GD8" s="67">
        <v>2018</v>
      </c>
      <c r="GE8" s="67">
        <v>2018</v>
      </c>
      <c r="GF8" s="67">
        <v>2018</v>
      </c>
      <c r="GG8" s="67">
        <v>2018</v>
      </c>
      <c r="GH8" s="67">
        <v>2018</v>
      </c>
      <c r="GI8" s="67">
        <v>2018</v>
      </c>
      <c r="GJ8" s="67">
        <v>2018</v>
      </c>
      <c r="GK8" s="67">
        <v>2018</v>
      </c>
      <c r="GL8" s="67">
        <v>2018</v>
      </c>
      <c r="GM8" s="67">
        <v>2018</v>
      </c>
      <c r="GN8" s="67">
        <v>2018</v>
      </c>
      <c r="GO8" s="67">
        <v>2018</v>
      </c>
      <c r="GP8" s="67">
        <v>2018</v>
      </c>
      <c r="GQ8" s="67">
        <v>2018</v>
      </c>
      <c r="GR8" s="67">
        <v>2018</v>
      </c>
      <c r="GS8" s="67">
        <v>2018</v>
      </c>
      <c r="GT8" s="67">
        <v>2018</v>
      </c>
      <c r="GU8" s="67">
        <v>2018</v>
      </c>
      <c r="GV8" s="67">
        <v>2018</v>
      </c>
      <c r="GW8" s="67">
        <v>2018</v>
      </c>
      <c r="GX8" s="67">
        <v>2018</v>
      </c>
      <c r="GY8" s="67">
        <v>2018</v>
      </c>
      <c r="GZ8" s="67">
        <v>2018</v>
      </c>
      <c r="HA8" s="67">
        <v>2018</v>
      </c>
      <c r="HB8" s="67">
        <v>2018</v>
      </c>
      <c r="HC8" s="67">
        <v>2018</v>
      </c>
      <c r="HD8" s="67">
        <v>2018</v>
      </c>
      <c r="HE8" s="67">
        <v>2018</v>
      </c>
      <c r="HF8" s="67">
        <v>2018</v>
      </c>
      <c r="HG8" s="67">
        <v>2018</v>
      </c>
      <c r="HH8" s="67">
        <v>2018</v>
      </c>
      <c r="HI8" s="67">
        <v>2018</v>
      </c>
      <c r="HJ8" s="67">
        <v>2018</v>
      </c>
      <c r="HK8" s="67">
        <v>2018</v>
      </c>
      <c r="HL8" s="67">
        <v>2018</v>
      </c>
      <c r="HM8" s="67">
        <v>2018</v>
      </c>
      <c r="HN8" s="67">
        <v>2018</v>
      </c>
      <c r="HO8" s="67">
        <v>2018</v>
      </c>
      <c r="HP8" s="67">
        <v>2018</v>
      </c>
      <c r="HQ8" s="67">
        <v>2018</v>
      </c>
      <c r="HR8" s="67">
        <v>2018</v>
      </c>
      <c r="HS8" s="67">
        <v>2018</v>
      </c>
      <c r="HT8" s="67">
        <v>2018</v>
      </c>
      <c r="HU8" s="67">
        <v>2018</v>
      </c>
      <c r="HV8" s="67">
        <v>2018</v>
      </c>
      <c r="HW8" s="67">
        <v>2018</v>
      </c>
      <c r="HX8" s="67">
        <v>2018</v>
      </c>
      <c r="HY8" s="67">
        <v>2018</v>
      </c>
      <c r="HZ8" s="67">
        <v>2018</v>
      </c>
      <c r="IA8" s="67">
        <v>2018</v>
      </c>
      <c r="IB8" s="67">
        <v>2018</v>
      </c>
      <c r="IC8" s="67">
        <v>2018</v>
      </c>
      <c r="ID8" s="67">
        <v>2018</v>
      </c>
      <c r="IE8" s="67">
        <v>2018</v>
      </c>
      <c r="IF8" s="67">
        <v>2018</v>
      </c>
      <c r="IG8" s="67">
        <v>2018</v>
      </c>
      <c r="IH8" s="67">
        <v>2018</v>
      </c>
      <c r="II8" s="67">
        <v>2018</v>
      </c>
      <c r="IJ8" s="67">
        <v>2018</v>
      </c>
      <c r="IK8" s="67">
        <v>2018</v>
      </c>
      <c r="IL8" s="67">
        <v>2018</v>
      </c>
      <c r="IM8" s="67">
        <v>2018</v>
      </c>
      <c r="IN8" s="67">
        <v>2018</v>
      </c>
      <c r="IO8" s="67">
        <v>2018</v>
      </c>
      <c r="IP8" s="67">
        <v>2018</v>
      </c>
      <c r="IQ8" s="67">
        <v>2018</v>
      </c>
      <c r="IR8" s="67">
        <v>2018</v>
      </c>
      <c r="IS8" s="67">
        <v>2018</v>
      </c>
      <c r="IT8" s="67">
        <v>2018</v>
      </c>
      <c r="IU8" s="67">
        <v>2018</v>
      </c>
      <c r="IV8" s="67">
        <v>2018</v>
      </c>
      <c r="IW8" s="67">
        <v>2018</v>
      </c>
    </row>
    <row r="9" spans="1:257" ht="29.45" customHeight="1">
      <c r="A9" s="1" t="s">
        <v>30</v>
      </c>
      <c r="B9" s="44">
        <v>5593426</v>
      </c>
      <c r="C9" s="45">
        <v>1962343</v>
      </c>
      <c r="D9" s="11">
        <v>22085.171999999999</v>
      </c>
      <c r="E9" s="11">
        <v>73813.289000000004</v>
      </c>
      <c r="F9" s="12">
        <v>1020857.63</v>
      </c>
      <c r="G9" s="12">
        <v>9586.134</v>
      </c>
      <c r="H9" s="13">
        <v>2504741.3969999999</v>
      </c>
      <c r="J9" s="68">
        <f>B9/B8*100-100</f>
        <v>-2.587716189426942</v>
      </c>
      <c r="K9" s="68"/>
      <c r="M9" s="68">
        <f>H9/B9*100</f>
        <v>44.780093577710687</v>
      </c>
    </row>
    <row r="10" spans="1:257" ht="29.45" customHeight="1">
      <c r="A10" s="2" t="s">
        <v>34</v>
      </c>
      <c r="B10" s="46">
        <f>C10+D10+E10+F10+G10+H10</f>
        <v>1673747</v>
      </c>
      <c r="C10" s="46">
        <f t="shared" ref="C10:H10" si="0">SUM(C23:C25)</f>
        <v>607300</v>
      </c>
      <c r="D10" s="46">
        <f t="shared" si="0"/>
        <v>2705</v>
      </c>
      <c r="E10" s="46">
        <f t="shared" si="0"/>
        <v>30968</v>
      </c>
      <c r="F10" s="46">
        <f t="shared" si="0"/>
        <v>305107</v>
      </c>
      <c r="G10" s="46">
        <f t="shared" si="0"/>
        <v>4886</v>
      </c>
      <c r="H10" s="46">
        <f t="shared" si="0"/>
        <v>722781</v>
      </c>
      <c r="J10" s="68"/>
      <c r="K10" s="68"/>
      <c r="M10" s="69"/>
      <c r="N10" s="68"/>
      <c r="P10" s="68"/>
    </row>
    <row r="11" spans="1:257" ht="19.899999999999999" customHeight="1">
      <c r="A11" s="15">
        <v>2021</v>
      </c>
      <c r="B11" s="16"/>
      <c r="C11" s="16"/>
      <c r="D11" s="16"/>
      <c r="E11" s="16"/>
      <c r="F11" s="16"/>
      <c r="G11" s="16"/>
      <c r="H11" s="16"/>
      <c r="I11" s="70"/>
      <c r="J11" s="68"/>
      <c r="K11" s="68"/>
      <c r="L11" s="68"/>
      <c r="M11" s="68"/>
      <c r="N11" s="68"/>
      <c r="O11" s="68"/>
      <c r="P11" s="68"/>
      <c r="Q11" s="68"/>
      <c r="R11" s="68"/>
    </row>
    <row r="12" spans="1:257" ht="19.899999999999999" customHeight="1">
      <c r="A12" s="47" t="s">
        <v>18</v>
      </c>
      <c r="B12" s="48">
        <v>516066.16100000002</v>
      </c>
      <c r="C12" s="49">
        <v>171943.071</v>
      </c>
      <c r="D12" s="49">
        <v>2041.03</v>
      </c>
      <c r="E12" s="49">
        <v>4503.5789999999997</v>
      </c>
      <c r="F12" s="49">
        <v>112369.7</v>
      </c>
      <c r="G12" s="49">
        <v>201.958</v>
      </c>
      <c r="H12" s="48">
        <v>225006.823</v>
      </c>
      <c r="I12" s="70"/>
      <c r="J12" s="68"/>
      <c r="K12" s="71"/>
      <c r="L12" s="72"/>
      <c r="M12" s="73"/>
      <c r="N12" s="72"/>
      <c r="O12" s="73"/>
      <c r="P12" s="72"/>
      <c r="Q12" s="72"/>
    </row>
    <row r="13" spans="1:257" ht="19.899999999999999" customHeight="1">
      <c r="A13" s="17" t="s">
        <v>19</v>
      </c>
      <c r="B13" s="18">
        <v>189582.992</v>
      </c>
      <c r="C13" s="19">
        <v>51520.853999999999</v>
      </c>
      <c r="D13" s="19">
        <v>1797.65</v>
      </c>
      <c r="E13" s="19">
        <v>2796.154</v>
      </c>
      <c r="F13" s="19">
        <v>29340.821</v>
      </c>
      <c r="G13" s="19">
        <v>2023.7809999999999</v>
      </c>
      <c r="H13" s="18">
        <v>102103.732</v>
      </c>
      <c r="I13" s="70"/>
      <c r="J13" s="74"/>
      <c r="K13" s="71"/>
      <c r="L13" s="72"/>
      <c r="M13" s="72"/>
      <c r="N13" s="72"/>
      <c r="O13" s="72"/>
      <c r="P13" s="72"/>
      <c r="Q13" s="72"/>
    </row>
    <row r="14" spans="1:257" ht="19.899999999999999" customHeight="1">
      <c r="A14" s="47" t="s">
        <v>20</v>
      </c>
      <c r="B14" s="48">
        <v>325390</v>
      </c>
      <c r="C14" s="49">
        <v>130788</v>
      </c>
      <c r="D14" s="49">
        <v>1920</v>
      </c>
      <c r="E14" s="49">
        <v>1324</v>
      </c>
      <c r="F14" s="49">
        <v>73449</v>
      </c>
      <c r="G14" s="49">
        <v>233</v>
      </c>
      <c r="H14" s="48">
        <v>117674</v>
      </c>
      <c r="I14" s="70"/>
      <c r="J14" s="74"/>
      <c r="K14" s="71"/>
      <c r="L14" s="72"/>
      <c r="M14" s="72"/>
      <c r="N14" s="72"/>
      <c r="O14" s="72"/>
      <c r="P14" s="72"/>
      <c r="Q14" s="72"/>
    </row>
    <row r="15" spans="1:257" ht="19.899999999999999" customHeight="1">
      <c r="A15" s="17" t="s">
        <v>21</v>
      </c>
      <c r="B15" s="18">
        <v>983134</v>
      </c>
      <c r="C15" s="19">
        <v>414532</v>
      </c>
      <c r="D15" s="19">
        <v>1714</v>
      </c>
      <c r="E15" s="19">
        <v>7427</v>
      </c>
      <c r="F15" s="19">
        <v>83986</v>
      </c>
      <c r="G15" s="19">
        <v>109</v>
      </c>
      <c r="H15" s="18">
        <v>475366</v>
      </c>
      <c r="I15" s="70"/>
      <c r="J15" s="75" t="s">
        <v>16</v>
      </c>
      <c r="K15" s="72">
        <f>L15+M15+N15+O15+P15+Q15</f>
        <v>404122383000</v>
      </c>
      <c r="L15" s="72">
        <v>110326625000</v>
      </c>
      <c r="M15" s="72">
        <v>840330000</v>
      </c>
      <c r="N15" s="72">
        <v>10232210000</v>
      </c>
      <c r="O15" s="72">
        <v>49050448000</v>
      </c>
      <c r="P15" s="72">
        <v>200393000</v>
      </c>
      <c r="Q15" s="72">
        <v>233472377000</v>
      </c>
      <c r="S15" s="68"/>
    </row>
    <row r="16" spans="1:257" ht="19.899999999999999" customHeight="1">
      <c r="A16" s="47" t="s">
        <v>22</v>
      </c>
      <c r="B16" s="49">
        <v>289829</v>
      </c>
      <c r="C16" s="49">
        <v>66361</v>
      </c>
      <c r="D16" s="49">
        <v>1953</v>
      </c>
      <c r="E16" s="49">
        <v>5976</v>
      </c>
      <c r="F16" s="49">
        <v>21008</v>
      </c>
      <c r="G16" s="49">
        <v>51</v>
      </c>
      <c r="H16" s="48">
        <v>194480</v>
      </c>
      <c r="I16" s="70"/>
      <c r="J16" s="75" t="s">
        <v>17</v>
      </c>
      <c r="K16" s="72">
        <f>L16+M16+N16+O16+P16+Q16</f>
        <v>662129480000</v>
      </c>
      <c r="L16" s="72">
        <v>266483866000</v>
      </c>
      <c r="M16" s="72">
        <v>912350000</v>
      </c>
      <c r="N16" s="72">
        <v>9701136000</v>
      </c>
      <c r="O16" s="72">
        <v>148970085000</v>
      </c>
      <c r="P16" s="72">
        <v>2902188000</v>
      </c>
      <c r="Q16" s="72">
        <v>233159855000</v>
      </c>
    </row>
    <row r="17" spans="1:17" ht="19.899999999999999" customHeight="1">
      <c r="A17" s="17" t="s">
        <v>23</v>
      </c>
      <c r="B17" s="18">
        <v>371467.94199999998</v>
      </c>
      <c r="C17" s="19">
        <v>137747.52100000001</v>
      </c>
      <c r="D17" s="19">
        <v>2137.58</v>
      </c>
      <c r="E17" s="19">
        <v>7116.6859999999997</v>
      </c>
      <c r="F17" s="19">
        <v>67727.467000000004</v>
      </c>
      <c r="G17" s="19">
        <v>1.996</v>
      </c>
      <c r="H17" s="18">
        <v>156736.69200000001</v>
      </c>
      <c r="I17" s="70"/>
      <c r="K17" s="71">
        <f t="shared" ref="K17:Q17" si="1">SUM(K15:K16)</f>
        <v>1066251863000</v>
      </c>
      <c r="L17" s="72">
        <f t="shared" si="1"/>
        <v>376810491000</v>
      </c>
      <c r="M17" s="72">
        <f t="shared" si="1"/>
        <v>1752680000</v>
      </c>
      <c r="N17" s="72">
        <f t="shared" si="1"/>
        <v>19933346000</v>
      </c>
      <c r="O17" s="72">
        <f t="shared" si="1"/>
        <v>198020533000</v>
      </c>
      <c r="P17" s="72">
        <f t="shared" si="1"/>
        <v>3102581000</v>
      </c>
      <c r="Q17" s="72">
        <f t="shared" si="1"/>
        <v>466632232000</v>
      </c>
    </row>
    <row r="18" spans="1:17" ht="19.899999999999999" customHeight="1">
      <c r="A18" s="47" t="s">
        <v>13</v>
      </c>
      <c r="B18" s="48">
        <v>773520</v>
      </c>
      <c r="C18" s="49">
        <v>255013</v>
      </c>
      <c r="D18" s="49">
        <v>1896</v>
      </c>
      <c r="E18" s="49">
        <v>8984</v>
      </c>
      <c r="F18" s="49">
        <v>199179</v>
      </c>
      <c r="G18" s="49">
        <v>674</v>
      </c>
      <c r="H18" s="48">
        <v>307774</v>
      </c>
      <c r="I18" s="70"/>
      <c r="K18" s="71"/>
      <c r="L18" s="72"/>
      <c r="M18" s="72"/>
      <c r="N18" s="72"/>
      <c r="O18" s="76"/>
      <c r="P18" s="76"/>
      <c r="Q18" s="72"/>
    </row>
    <row r="19" spans="1:17" ht="19.899999999999999" customHeight="1">
      <c r="A19" s="15">
        <v>2022</v>
      </c>
      <c r="B19" s="16"/>
      <c r="C19" s="16"/>
      <c r="D19" s="16"/>
      <c r="E19" s="16"/>
      <c r="F19" s="16"/>
      <c r="G19" s="16"/>
      <c r="H19" s="16"/>
      <c r="I19" s="70"/>
      <c r="K19" s="71"/>
      <c r="L19" s="72"/>
      <c r="M19" s="72"/>
      <c r="N19" s="72"/>
      <c r="O19" s="72"/>
      <c r="P19" s="72"/>
      <c r="Q19" s="72"/>
    </row>
    <row r="20" spans="1:17" ht="19.899999999999999" customHeight="1">
      <c r="A20" s="53" t="s">
        <v>14</v>
      </c>
      <c r="B20" s="54">
        <v>416671</v>
      </c>
      <c r="C20" s="55">
        <v>98868</v>
      </c>
      <c r="D20" s="55">
        <v>2374</v>
      </c>
      <c r="E20" s="55">
        <v>9931</v>
      </c>
      <c r="F20" s="55">
        <v>47592</v>
      </c>
      <c r="G20" s="55">
        <v>3</v>
      </c>
      <c r="H20" s="54">
        <v>257903</v>
      </c>
      <c r="I20" s="70"/>
      <c r="K20" s="68" t="s">
        <v>32</v>
      </c>
      <c r="O20" s="67">
        <f>C8+D8+E8+F8+G8</f>
        <v>2842285.0070000002</v>
      </c>
      <c r="Q20" s="72"/>
    </row>
    <row r="21" spans="1:17" ht="19.899999999999999" customHeight="1">
      <c r="A21" s="47" t="s">
        <v>15</v>
      </c>
      <c r="B21" s="48">
        <v>370573</v>
      </c>
      <c r="C21" s="49">
        <v>161388</v>
      </c>
      <c r="D21" s="49">
        <v>768</v>
      </c>
      <c r="E21" s="49">
        <v>7709</v>
      </c>
      <c r="F21" s="49">
        <v>94657</v>
      </c>
      <c r="G21" s="49">
        <v>1467</v>
      </c>
      <c r="H21" s="48">
        <v>104584</v>
      </c>
      <c r="I21" s="70"/>
      <c r="K21" s="68" t="s">
        <v>33</v>
      </c>
      <c r="L21" s="71"/>
      <c r="M21" s="72"/>
      <c r="N21" s="72"/>
      <c r="O21" s="72">
        <f>C9+D9+E9+F9+G9</f>
        <v>3088685.2250000001</v>
      </c>
      <c r="P21" s="73">
        <f>O21/O20*100-100</f>
        <v>8.6690890390359812</v>
      </c>
      <c r="Q21" s="72"/>
    </row>
    <row r="22" spans="1:17" ht="19.899999999999999" customHeight="1">
      <c r="A22" s="53" t="s">
        <v>28</v>
      </c>
      <c r="B22" s="54">
        <v>709208</v>
      </c>
      <c r="C22" s="55">
        <v>216914</v>
      </c>
      <c r="D22" s="55">
        <v>2218</v>
      </c>
      <c r="E22" s="55">
        <v>13413</v>
      </c>
      <c r="F22" s="55">
        <v>143695</v>
      </c>
      <c r="G22" s="55">
        <v>4821</v>
      </c>
      <c r="H22" s="54">
        <v>328146</v>
      </c>
      <c r="I22" s="70"/>
      <c r="K22" s="71"/>
      <c r="L22" s="72"/>
      <c r="M22" s="72"/>
      <c r="N22" s="72"/>
      <c r="O22" s="72"/>
      <c r="P22" s="72"/>
      <c r="Q22" s="72"/>
    </row>
    <row r="23" spans="1:17" ht="19.899999999999999" customHeight="1">
      <c r="A23" s="47" t="s">
        <v>16</v>
      </c>
      <c r="B23" s="48">
        <v>404122</v>
      </c>
      <c r="C23" s="49">
        <v>110327</v>
      </c>
      <c r="D23" s="49">
        <v>840</v>
      </c>
      <c r="E23" s="49">
        <v>10232</v>
      </c>
      <c r="F23" s="49">
        <v>49050</v>
      </c>
      <c r="G23" s="49">
        <v>200</v>
      </c>
      <c r="H23" s="48">
        <v>233472</v>
      </c>
      <c r="I23" s="70"/>
      <c r="N23" s="67" t="s">
        <v>31</v>
      </c>
    </row>
    <row r="24" spans="1:17" ht="19.899999999999999" customHeight="1">
      <c r="A24" s="53" t="s">
        <v>17</v>
      </c>
      <c r="B24" s="54">
        <v>662129</v>
      </c>
      <c r="C24" s="55">
        <v>266484</v>
      </c>
      <c r="D24" s="55">
        <v>912</v>
      </c>
      <c r="E24" s="55">
        <v>9701</v>
      </c>
      <c r="F24" s="55">
        <v>148970</v>
      </c>
      <c r="G24" s="55">
        <v>2902</v>
      </c>
      <c r="H24" s="54">
        <v>233160</v>
      </c>
      <c r="I24" s="70"/>
    </row>
    <row r="25" spans="1:17" ht="19.899999999999999" customHeight="1">
      <c r="A25" s="50" t="s">
        <v>18</v>
      </c>
      <c r="B25" s="51">
        <f>C25+D25+E25+F25+G25+H25</f>
        <v>607497</v>
      </c>
      <c r="C25" s="52">
        <v>230489</v>
      </c>
      <c r="D25" s="52">
        <v>953</v>
      </c>
      <c r="E25" s="52">
        <v>11035</v>
      </c>
      <c r="F25" s="52">
        <v>107087</v>
      </c>
      <c r="G25" s="52">
        <v>1784</v>
      </c>
      <c r="H25" s="51">
        <v>256149</v>
      </c>
      <c r="I25" s="70"/>
    </row>
    <row r="26" spans="1:17" s="77" customFormat="1" ht="20.25" customHeight="1">
      <c r="A26" s="40" t="s">
        <v>24</v>
      </c>
      <c r="B26" s="41"/>
      <c r="C26" s="42"/>
      <c r="D26" s="65" t="s">
        <v>25</v>
      </c>
      <c r="E26" s="65"/>
      <c r="F26" s="65"/>
      <c r="G26" s="65"/>
      <c r="H26" s="65"/>
      <c r="J26" s="67"/>
      <c r="K26" s="67"/>
      <c r="L26" s="67"/>
      <c r="M26" s="67"/>
      <c r="N26" s="67"/>
      <c r="O26" s="67"/>
      <c r="P26" s="67"/>
      <c r="Q26" s="67"/>
    </row>
    <row r="27" spans="1:17">
      <c r="A27" s="14"/>
      <c r="B27" s="14"/>
      <c r="C27" s="14"/>
      <c r="D27" s="14"/>
      <c r="E27" s="14"/>
      <c r="F27" s="14"/>
      <c r="G27" s="14"/>
      <c r="H27" s="14"/>
    </row>
    <row r="28" spans="1:17">
      <c r="A28" s="14"/>
      <c r="B28" s="14"/>
      <c r="C28" s="14"/>
      <c r="D28" s="14"/>
      <c r="E28" s="14"/>
      <c r="F28" s="14"/>
      <c r="G28" s="14"/>
      <c r="H28" s="14"/>
    </row>
    <row r="29" spans="1:17">
      <c r="A29" s="14"/>
      <c r="B29" s="14"/>
      <c r="C29" s="14"/>
      <c r="D29" s="14"/>
      <c r="E29" s="14"/>
      <c r="F29" s="14"/>
      <c r="G29" s="14"/>
      <c r="H29" s="14"/>
    </row>
    <row r="30" spans="1:17">
      <c r="A30" s="14"/>
      <c r="B30" s="14"/>
      <c r="C30" s="14"/>
      <c r="D30" s="14"/>
      <c r="E30" s="14"/>
      <c r="F30" s="14"/>
      <c r="G30" s="14"/>
      <c r="H30" s="14"/>
    </row>
    <row r="31" spans="1:17">
      <c r="A31" s="14"/>
      <c r="B31" s="14"/>
      <c r="C31" s="14"/>
      <c r="D31" s="14"/>
      <c r="E31" s="14"/>
      <c r="F31" s="14"/>
      <c r="G31" s="14"/>
      <c r="H31" s="14"/>
    </row>
    <row r="32" spans="1:17">
      <c r="A32" s="14"/>
      <c r="B32" s="14"/>
      <c r="C32" s="14"/>
      <c r="D32" s="14"/>
      <c r="E32" s="14"/>
      <c r="F32" s="14"/>
      <c r="G32" s="14"/>
      <c r="H32" s="14"/>
    </row>
    <row r="33" spans="1:13">
      <c r="A33" s="14"/>
      <c r="B33" s="14"/>
      <c r="C33" s="14"/>
      <c r="D33" s="14"/>
      <c r="E33" s="14"/>
      <c r="F33" s="14"/>
      <c r="G33" s="14"/>
      <c r="H33" s="14"/>
    </row>
    <row r="34" spans="1:13">
      <c r="A34" s="14"/>
      <c r="B34" s="14"/>
      <c r="C34" s="14"/>
      <c r="D34" s="14"/>
      <c r="E34" s="14"/>
      <c r="F34" s="14"/>
      <c r="G34" s="14"/>
      <c r="H34" s="14"/>
    </row>
    <row r="35" spans="1:13">
      <c r="A35" s="14"/>
      <c r="B35" s="14"/>
      <c r="C35" s="14"/>
      <c r="D35" s="14"/>
      <c r="E35" s="14"/>
      <c r="F35" s="14"/>
      <c r="G35" s="14"/>
      <c r="H35" s="14"/>
    </row>
    <row r="36" spans="1:13">
      <c r="A36" s="14"/>
      <c r="B36" s="14"/>
      <c r="C36" s="14"/>
      <c r="D36" s="14"/>
      <c r="E36" s="14"/>
      <c r="F36" s="14"/>
      <c r="G36" s="14"/>
      <c r="H36" s="14"/>
    </row>
    <row r="37" spans="1:13">
      <c r="A37" s="14"/>
      <c r="B37" s="14"/>
      <c r="C37" s="14"/>
      <c r="D37" s="14"/>
      <c r="E37" s="14"/>
      <c r="F37" s="14"/>
      <c r="G37" s="14"/>
      <c r="H37" s="14"/>
    </row>
    <row r="38" spans="1:13">
      <c r="A38" s="14"/>
      <c r="B38" s="14"/>
      <c r="C38" s="14"/>
      <c r="D38" s="14"/>
      <c r="E38" s="14"/>
      <c r="F38" s="14"/>
      <c r="G38" s="14"/>
      <c r="H38" s="14"/>
    </row>
    <row r="39" spans="1:13">
      <c r="A39" s="14"/>
      <c r="B39" s="14"/>
      <c r="C39" s="14"/>
      <c r="D39" s="14"/>
      <c r="E39" s="14"/>
      <c r="F39" s="14"/>
      <c r="G39" s="14"/>
      <c r="H39" s="14"/>
    </row>
    <row r="40" spans="1:13">
      <c r="A40" s="14"/>
      <c r="B40" s="14"/>
      <c r="C40" s="14"/>
      <c r="D40" s="14"/>
      <c r="E40" s="14"/>
      <c r="F40" s="14"/>
      <c r="G40" s="14"/>
      <c r="H40" s="14"/>
      <c r="K40" s="67">
        <v>3627038</v>
      </c>
      <c r="L40" s="67">
        <v>2334072</v>
      </c>
    </row>
    <row r="41" spans="1:13">
      <c r="A41" s="14"/>
      <c r="B41" s="14"/>
      <c r="C41" s="14"/>
      <c r="D41" s="14"/>
      <c r="E41" s="14"/>
      <c r="F41" s="14"/>
      <c r="G41" s="14"/>
      <c r="H41" s="14"/>
      <c r="K41" s="67">
        <v>3914443</v>
      </c>
      <c r="L41" s="67">
        <v>2833950</v>
      </c>
      <c r="M41" s="78">
        <f>C23+D23+E23+F23+H23+G23</f>
        <v>404121</v>
      </c>
    </row>
    <row r="42" spans="1:13">
      <c r="A42" s="14"/>
      <c r="B42" s="14"/>
      <c r="C42" s="14"/>
      <c r="D42" s="14"/>
      <c r="E42" s="14"/>
      <c r="F42" s="14"/>
      <c r="G42" s="14"/>
      <c r="H42" s="14"/>
      <c r="K42" s="67">
        <v>2760623</v>
      </c>
      <c r="L42" s="67">
        <v>1909969</v>
      </c>
    </row>
    <row r="43" spans="1:13">
      <c r="A43" s="14"/>
      <c r="B43" s="14"/>
      <c r="C43" s="14"/>
      <c r="D43" s="14"/>
      <c r="E43" s="14"/>
      <c r="F43" s="14"/>
      <c r="G43" s="14"/>
      <c r="H43" s="14"/>
    </row>
    <row r="44" spans="1:13">
      <c r="A44" s="14"/>
      <c r="B44" s="14"/>
      <c r="C44" s="14"/>
      <c r="D44" s="14"/>
      <c r="E44" s="14"/>
      <c r="F44" s="14"/>
      <c r="G44" s="14"/>
      <c r="H44" s="14"/>
    </row>
    <row r="45" spans="1:13">
      <c r="A45" s="14"/>
      <c r="B45" s="14"/>
      <c r="C45" s="14"/>
      <c r="D45" s="14"/>
      <c r="E45" s="14"/>
      <c r="F45" s="14"/>
      <c r="G45" s="14"/>
      <c r="H45" s="14"/>
    </row>
    <row r="46" spans="1:13">
      <c r="A46" s="14"/>
      <c r="B46" s="14"/>
      <c r="C46" s="14"/>
      <c r="D46" s="14"/>
      <c r="E46" s="14"/>
      <c r="F46" s="14"/>
      <c r="G46" s="14"/>
      <c r="H46" s="14"/>
    </row>
    <row r="47" spans="1:13">
      <c r="A47" s="14"/>
      <c r="B47" s="14"/>
      <c r="C47" s="14"/>
      <c r="D47" s="14"/>
      <c r="E47" s="14"/>
      <c r="F47" s="14"/>
      <c r="G47" s="14"/>
      <c r="H47" s="14"/>
    </row>
    <row r="48" spans="1:13">
      <c r="A48" s="14"/>
      <c r="B48" s="14"/>
      <c r="C48" s="14"/>
      <c r="D48" s="14"/>
      <c r="E48" s="14"/>
      <c r="F48" s="14"/>
      <c r="G48" s="14"/>
      <c r="H48" s="14"/>
    </row>
    <row r="49" spans="1:8">
      <c r="A49" s="14"/>
      <c r="B49" s="14"/>
      <c r="C49" s="14"/>
      <c r="D49" s="14"/>
      <c r="E49" s="14"/>
      <c r="F49" s="14"/>
      <c r="G49" s="14"/>
      <c r="H49" s="14"/>
    </row>
    <row r="50" spans="1:8">
      <c r="A50" s="14"/>
      <c r="B50" s="14"/>
      <c r="C50" s="14"/>
      <c r="D50" s="14"/>
      <c r="E50" s="14"/>
      <c r="F50" s="14"/>
      <c r="G50" s="14"/>
      <c r="H50" s="14"/>
    </row>
    <row r="61" spans="1:8">
      <c r="D61" s="20"/>
    </row>
  </sheetData>
  <mergeCells count="6">
    <mergeCell ref="A2:H2"/>
    <mergeCell ref="A6:A7"/>
    <mergeCell ref="B6:B7"/>
    <mergeCell ref="C6:G6"/>
    <mergeCell ref="H6:H7"/>
    <mergeCell ref="D26:H26"/>
  </mergeCells>
  <pageMargins left="0.5" right="0.25" top="0.25" bottom="0.25" header="0" footer="0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XFD1048576" sqref="XFD1048576"/>
    </sheetView>
  </sheetViews>
  <sheetFormatPr defaultColWidth="8.88671875" defaultRowHeight="12.75"/>
  <cols>
    <col min="1" max="1" width="13.21875" style="23" customWidth="1"/>
    <col min="2" max="2" width="17.6640625" style="23" customWidth="1"/>
    <col min="3" max="3" width="11.77734375" style="23" customWidth="1"/>
    <col min="4" max="4" width="11.21875" style="23" customWidth="1"/>
    <col min="5" max="5" width="9.6640625" style="23" customWidth="1"/>
    <col min="6" max="6" width="10.21875" style="23" customWidth="1"/>
    <col min="7" max="7" width="11.21875" style="23" customWidth="1"/>
    <col min="8" max="8" width="7.5546875" style="23" bestFit="1" customWidth="1"/>
    <col min="9" max="16384" width="8.88671875" style="23"/>
  </cols>
  <sheetData>
    <row r="1" spans="1:7">
      <c r="A1" s="3"/>
      <c r="B1" s="21"/>
      <c r="C1" s="21"/>
      <c r="D1" s="21"/>
      <c r="E1" s="21"/>
      <c r="F1" s="22"/>
    </row>
    <row r="2" spans="1:7">
      <c r="A2" s="3"/>
      <c r="F2" s="22"/>
    </row>
    <row r="3" spans="1:7" ht="12.75" customHeight="1">
      <c r="A3" s="24"/>
      <c r="B3" s="25" t="s">
        <v>0</v>
      </c>
      <c r="C3" s="26" t="s">
        <v>26</v>
      </c>
      <c r="D3" s="26" t="s">
        <v>27</v>
      </c>
      <c r="E3" s="27"/>
      <c r="F3" s="28"/>
    </row>
    <row r="4" spans="1:7" ht="25.5">
      <c r="A4" s="24"/>
      <c r="B4" s="29" t="str">
        <f>page1!A8</f>
        <v>2020-2021
(April-March)</v>
      </c>
      <c r="C4" s="30">
        <f>B11+C11+D11+E11+F11</f>
        <v>2842285.0070000002</v>
      </c>
      <c r="D4" s="31">
        <f>G11</f>
        <v>2899728</v>
      </c>
      <c r="E4" s="32"/>
      <c r="F4" s="28"/>
    </row>
    <row r="5" spans="1:7" ht="25.5">
      <c r="A5" s="24"/>
      <c r="B5" s="29" t="str">
        <f>page1!A9</f>
        <v>2021-2022
(April-March)</v>
      </c>
      <c r="C5" s="30">
        <f>B12+C12+D12+E12+F12</f>
        <v>3088685.2250000001</v>
      </c>
      <c r="D5" s="31">
        <f>G12</f>
        <v>2504741.3969999999</v>
      </c>
      <c r="E5" s="27"/>
      <c r="F5" s="28"/>
    </row>
    <row r="6" spans="1:7" ht="25.5">
      <c r="A6" s="33"/>
      <c r="B6" s="29" t="str">
        <f>page1!A10</f>
        <v>2022-2023
(April-June)</v>
      </c>
      <c r="C6" s="30">
        <f>B13+C13+D13+E13+F13</f>
        <v>950966</v>
      </c>
      <c r="D6" s="31">
        <f>G13</f>
        <v>722781</v>
      </c>
      <c r="E6" s="34"/>
      <c r="F6" s="28"/>
    </row>
    <row r="7" spans="1:7">
      <c r="A7" s="33"/>
      <c r="B7" s="35"/>
      <c r="F7" s="28"/>
    </row>
    <row r="8" spans="1:7">
      <c r="A8" s="24"/>
      <c r="B8" s="36"/>
      <c r="C8" s="36"/>
      <c r="D8" s="36"/>
      <c r="F8" s="28"/>
    </row>
    <row r="9" spans="1:7" ht="18" customHeight="1">
      <c r="A9" s="24"/>
      <c r="B9" s="60" t="s">
        <v>6</v>
      </c>
      <c r="C9" s="61"/>
      <c r="D9" s="61"/>
      <c r="E9" s="61"/>
      <c r="F9" s="62"/>
      <c r="G9" s="63" t="s">
        <v>7</v>
      </c>
    </row>
    <row r="10" spans="1:7" ht="38.25">
      <c r="A10" s="36"/>
      <c r="B10" s="5" t="s">
        <v>8</v>
      </c>
      <c r="C10" s="5" t="s">
        <v>9</v>
      </c>
      <c r="D10" s="6" t="s">
        <v>10</v>
      </c>
      <c r="E10" s="6" t="s">
        <v>11</v>
      </c>
      <c r="F10" s="5" t="s">
        <v>12</v>
      </c>
      <c r="G10" s="64"/>
    </row>
    <row r="11" spans="1:7">
      <c r="A11" s="36"/>
      <c r="B11" s="8">
        <f>page1!C8</f>
        <v>1732201</v>
      </c>
      <c r="C11" s="8">
        <f>page1!D8</f>
        <v>151754</v>
      </c>
      <c r="D11" s="8">
        <f>page1!E8</f>
        <v>124814</v>
      </c>
      <c r="E11" s="9">
        <f>page1!F8</f>
        <v>830119</v>
      </c>
      <c r="F11" s="9">
        <f>page1!G8</f>
        <v>3397.0070000000001</v>
      </c>
      <c r="G11" s="10">
        <f>page1!H8</f>
        <v>2899728</v>
      </c>
    </row>
    <row r="12" spans="1:7">
      <c r="A12" s="36"/>
      <c r="B12" s="11">
        <f>page1!C9</f>
        <v>1962343</v>
      </c>
      <c r="C12" s="11">
        <f>page1!D9</f>
        <v>22085.171999999999</v>
      </c>
      <c r="D12" s="11">
        <f>page1!E9</f>
        <v>73813.289000000004</v>
      </c>
      <c r="E12" s="12">
        <f>page1!F9</f>
        <v>1020857.63</v>
      </c>
      <c r="F12" s="12">
        <f>page1!G9</f>
        <v>9586.134</v>
      </c>
      <c r="G12" s="13">
        <f>page1!H9</f>
        <v>2504741.3969999999</v>
      </c>
    </row>
    <row r="13" spans="1:7">
      <c r="A13" s="24"/>
      <c r="B13" s="7">
        <f>page1!C10</f>
        <v>607300</v>
      </c>
      <c r="C13" s="7">
        <f>page1!D10</f>
        <v>2705</v>
      </c>
      <c r="D13" s="7">
        <f>page1!E10</f>
        <v>30968</v>
      </c>
      <c r="E13" s="7">
        <f>page1!F10</f>
        <v>305107</v>
      </c>
      <c r="F13" s="7">
        <f>page1!G10</f>
        <v>4886</v>
      </c>
      <c r="G13" s="7">
        <f>page1!H10</f>
        <v>722781</v>
      </c>
    </row>
    <row r="14" spans="1:7">
      <c r="A14" s="37"/>
    </row>
    <row r="15" spans="1:7">
      <c r="A15" s="37"/>
    </row>
    <row r="16" spans="1:7">
      <c r="C16" s="43"/>
    </row>
    <row r="17" spans="2:8">
      <c r="C17" s="43"/>
    </row>
    <row r="18" spans="2:8">
      <c r="C18" s="43"/>
    </row>
    <row r="20" spans="2:8">
      <c r="D20" s="38">
        <f>C5/C4*100-100</f>
        <v>8.6690890390359812</v>
      </c>
    </row>
    <row r="26" spans="2:8">
      <c r="B26" s="23" t="s">
        <v>4</v>
      </c>
      <c r="C26" s="23" t="s">
        <v>5</v>
      </c>
      <c r="D26" s="23" t="s">
        <v>6</v>
      </c>
    </row>
    <row r="27" spans="2:8">
      <c r="D27" s="23" t="s">
        <v>8</v>
      </c>
      <c r="E27" s="23" t="s">
        <v>9</v>
      </c>
      <c r="F27" s="23" t="s">
        <v>10</v>
      </c>
      <c r="G27" s="23" t="s">
        <v>11</v>
      </c>
      <c r="H27" s="23" t="s">
        <v>12</v>
      </c>
    </row>
    <row r="28" spans="2:8">
      <c r="B28" s="23" t="s">
        <v>1</v>
      </c>
      <c r="C28" s="23">
        <v>6748393</v>
      </c>
      <c r="D28" s="23">
        <v>2281585</v>
      </c>
      <c r="E28" s="23">
        <v>144026</v>
      </c>
      <c r="F28" s="23">
        <v>59709</v>
      </c>
      <c r="G28" s="23">
        <v>1429123</v>
      </c>
      <c r="H28" s="23">
        <v>0</v>
      </c>
    </row>
    <row r="29" spans="2:8">
      <c r="B29" s="23" t="s">
        <v>2</v>
      </c>
      <c r="C29" s="23">
        <v>7296694</v>
      </c>
      <c r="D29" s="23">
        <v>2220971</v>
      </c>
      <c r="E29" s="23">
        <v>160172</v>
      </c>
      <c r="F29" s="23">
        <v>116960</v>
      </c>
      <c r="G29" s="23">
        <v>1270973</v>
      </c>
      <c r="H29" s="23">
        <v>11756</v>
      </c>
    </row>
    <row r="30" spans="2:8">
      <c r="B30" s="23" t="s">
        <v>3</v>
      </c>
      <c r="C30" s="23">
        <v>4615775.4039999992</v>
      </c>
      <c r="D30" s="23">
        <v>1686190.203</v>
      </c>
      <c r="E30" s="23">
        <v>85098.59199999999</v>
      </c>
      <c r="F30" s="23">
        <v>84159.602999999988</v>
      </c>
      <c r="G30" s="23">
        <v>766741.16299999994</v>
      </c>
      <c r="H30" s="23">
        <v>3190.145</v>
      </c>
    </row>
    <row r="32" spans="2:8">
      <c r="C32" s="23" t="s">
        <v>1</v>
      </c>
      <c r="D32" s="23">
        <f>D28+E28+F28+G28+H28</f>
        <v>3914443</v>
      </c>
    </row>
    <row r="33" spans="3:6">
      <c r="C33" s="23" t="s">
        <v>2</v>
      </c>
      <c r="D33" s="23">
        <f>D29+E29+F29+G29+H29</f>
        <v>3780832</v>
      </c>
    </row>
    <row r="34" spans="3:6">
      <c r="C34" s="23" t="s">
        <v>3</v>
      </c>
      <c r="D34" s="23">
        <f t="shared" ref="D34" si="0">D30+E30+F30+G30+H30</f>
        <v>2625379.7059999998</v>
      </c>
      <c r="F34" s="39">
        <f>D34/D33*100-100</f>
        <v>-30.560794396577265</v>
      </c>
    </row>
  </sheetData>
  <mergeCells count="2">
    <mergeCell ref="B9:F9"/>
    <mergeCell ref="G9:G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page1</vt:lpstr>
      <vt:lpstr>source</vt:lpstr>
      <vt:lpstr>page1!Print_Area</vt:lpstr>
      <vt:lpstr>page1!Print_Area_MI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PC(1), CSO</dc:creator>
  <cp:lastModifiedBy>May Ei Phu</cp:lastModifiedBy>
  <cp:lastPrinted>2022-12-19T10:44:43Z</cp:lastPrinted>
  <dcterms:created xsi:type="dcterms:W3CDTF">1999-08-23T06:37:37Z</dcterms:created>
  <dcterms:modified xsi:type="dcterms:W3CDTF">2022-12-19T10:45:09Z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2FDA456">
    <vt:lpwstr/>
  </property>
  <property fmtid="{D5CDD505-2E9C-101B-9397-08002B2CF9AE}" pid="3" name="IVID414C17D5">
    <vt:lpwstr/>
  </property>
  <property fmtid="{D5CDD505-2E9C-101B-9397-08002B2CF9AE}" pid="4" name="IVID334717D8">
    <vt:lpwstr/>
  </property>
  <property fmtid="{D5CDD505-2E9C-101B-9397-08002B2CF9AE}" pid="5" name="IVID396407E3">
    <vt:lpwstr/>
  </property>
  <property fmtid="{D5CDD505-2E9C-101B-9397-08002B2CF9AE}" pid="6" name="IVID8BDB40D5">
    <vt:lpwstr/>
  </property>
  <property fmtid="{D5CDD505-2E9C-101B-9397-08002B2CF9AE}" pid="7" name="IVID3746D2D3">
    <vt:lpwstr/>
  </property>
  <property fmtid="{D5CDD505-2E9C-101B-9397-08002B2CF9AE}" pid="8" name="IVID3746C4CF">
    <vt:lpwstr/>
  </property>
  <property fmtid="{D5CDD505-2E9C-101B-9397-08002B2CF9AE}" pid="9" name="IVID81A17DF">
    <vt:lpwstr/>
  </property>
  <property fmtid="{D5CDD505-2E9C-101B-9397-08002B2CF9AE}" pid="10" name="IVIDE4C17E4">
    <vt:lpwstr/>
  </property>
  <property fmtid="{D5CDD505-2E9C-101B-9397-08002B2CF9AE}" pid="11" name="IVID12408E6">
    <vt:lpwstr/>
  </property>
  <property fmtid="{D5CDD505-2E9C-101B-9397-08002B2CF9AE}" pid="12" name="IVID92717E9">
    <vt:lpwstr/>
  </property>
  <property fmtid="{D5CDD505-2E9C-101B-9397-08002B2CF9AE}" pid="13" name="IVID1F320AE2">
    <vt:lpwstr/>
  </property>
  <property fmtid="{D5CDD505-2E9C-101B-9397-08002B2CF9AE}" pid="14" name="IVID182615F8">
    <vt:lpwstr/>
  </property>
  <property fmtid="{D5CDD505-2E9C-101B-9397-08002B2CF9AE}" pid="15" name="IVID38E918A6">
    <vt:lpwstr/>
  </property>
  <property fmtid="{D5CDD505-2E9C-101B-9397-08002B2CF9AE}" pid="16" name="IVID7D0091E">
    <vt:lpwstr/>
  </property>
  <property fmtid="{D5CDD505-2E9C-101B-9397-08002B2CF9AE}" pid="17" name="WorkbookGuid">
    <vt:lpwstr>188c847e-81d7-43d1-a001-fed12e60a365</vt:lpwstr>
  </property>
</Properties>
</file>