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825" yWindow="-315" windowWidth="15600" windowHeight="10230" tabRatio="385"/>
  </bookViews>
  <sheets>
    <sheet name="page1" sheetId="96" r:id="rId1"/>
    <sheet name="page2" sheetId="97" r:id="rId2"/>
    <sheet name="page3" sheetId="98" r:id="rId3"/>
    <sheet name="page4" sheetId="99" r:id="rId4"/>
    <sheet name="page5" sheetId="100" r:id="rId5"/>
  </sheets>
  <externalReferences>
    <externalReference r:id="rId6"/>
    <externalReference r:id="rId7"/>
  </externalReferences>
  <definedNames>
    <definedName name="\a">#REF!</definedName>
    <definedName name="\c">#REF!</definedName>
    <definedName name="\m">#REF!</definedName>
    <definedName name="\s">#REF!</definedName>
    <definedName name="\v">#REF!</definedName>
    <definedName name="\x">#REF!</definedName>
    <definedName name="\z">#REF!</definedName>
    <definedName name="_\K">#REF!</definedName>
    <definedName name="_New3">#REF!</definedName>
    <definedName name="aaa">#REF!</definedName>
    <definedName name="adv">#REF!</definedName>
    <definedName name="ag">#REF!</definedName>
    <definedName name="dfd">#REF!</definedName>
    <definedName name="gdfd">#REF!</definedName>
    <definedName name="jjk">#REF!</definedName>
    <definedName name="love">#REF!</definedName>
    <definedName name="m">#REF!</definedName>
    <definedName name="_xlnm.Print_Area" localSheetId="0">page1!$A$1:$F$40</definedName>
    <definedName name="_xlnm.Print_Area" localSheetId="1">page2!$A$1:$H$40</definedName>
    <definedName name="_xlnm.Print_Area" localSheetId="2">page3!$A$1:$G$41</definedName>
    <definedName name="_xlnm.Print_Area" localSheetId="3">page4!$A$1:$H$40</definedName>
    <definedName name="_xlnm.Print_Area" localSheetId="4">page5!$A$1:$F$44</definedName>
    <definedName name="Print_Area_MI">#REF!</definedName>
    <definedName name="q">'[1]52 to 54'!#REF!</definedName>
    <definedName name="s">#REF!</definedName>
    <definedName name="t">#REF!</definedName>
    <definedName name="u">#REF!</definedName>
  </definedNames>
  <calcPr calcId="144525"/>
  <fileRecoveryPr autoRecover="0"/>
</workbook>
</file>

<file path=xl/calcChain.xml><?xml version="1.0" encoding="utf-8"?>
<calcChain xmlns="http://schemas.openxmlformats.org/spreadsheetml/2006/main">
  <c r="C8" i="100" l="1"/>
  <c r="D8" i="100"/>
  <c r="E8" i="100"/>
  <c r="F8" i="100"/>
  <c r="B8" i="100"/>
  <c r="C8" i="98"/>
  <c r="D8" i="98"/>
  <c r="E8" i="98"/>
  <c r="F8" i="98"/>
  <c r="G8" i="98"/>
  <c r="C8" i="97"/>
  <c r="D8" i="97"/>
  <c r="E8" i="97"/>
  <c r="F8" i="97"/>
  <c r="G8" i="97"/>
  <c r="H8" i="97"/>
  <c r="C8" i="96"/>
  <c r="D8" i="96"/>
  <c r="E8" i="96"/>
  <c r="F8" i="96"/>
  <c r="B8" i="96"/>
  <c r="B8" i="98"/>
  <c r="E8" i="99"/>
  <c r="F8" i="99"/>
  <c r="G8" i="99"/>
  <c r="H8" i="99"/>
  <c r="D8" i="99"/>
  <c r="B8" i="99"/>
  <c r="M38" i="97" l="1"/>
  <c r="B8" i="97"/>
  <c r="H23" i="96"/>
  <c r="O39" i="98" l="1"/>
  <c r="H6" i="96" l="1"/>
  <c r="I6" i="96" s="1"/>
  <c r="H21" i="96"/>
  <c r="I21" i="96" s="1"/>
  <c r="M36" i="97" l="1"/>
  <c r="N36" i="97"/>
  <c r="O36" i="97"/>
  <c r="P36" i="97"/>
  <c r="Q36" i="97"/>
  <c r="M37" i="97"/>
  <c r="N37" i="97"/>
  <c r="O37" i="97"/>
  <c r="P37" i="97"/>
  <c r="Q37" i="97"/>
  <c r="H20" i="96" l="1"/>
  <c r="I20" i="96" s="1"/>
  <c r="H19" i="96"/>
  <c r="I19" i="96" s="1"/>
  <c r="H18" i="96"/>
  <c r="I18" i="96" s="1"/>
  <c r="H16" i="96"/>
  <c r="I16" i="96" s="1"/>
  <c r="H15" i="96"/>
  <c r="I15" i="96" s="1"/>
  <c r="H14" i="96"/>
  <c r="I14" i="96" s="1"/>
  <c r="H13" i="96"/>
  <c r="I13" i="96" s="1"/>
  <c r="H12" i="96"/>
  <c r="I12" i="96" s="1"/>
  <c r="H11" i="96"/>
  <c r="I11" i="96" s="1"/>
  <c r="H10" i="96"/>
  <c r="I10" i="96" s="1"/>
  <c r="I23" i="96"/>
  <c r="H7" i="96"/>
  <c r="I7" i="96" s="1"/>
  <c r="J41" i="96" l="1"/>
  <c r="K41" i="96"/>
  <c r="L41" i="96"/>
  <c r="M41" i="96"/>
  <c r="H22" i="96"/>
  <c r="I22" i="96" s="1"/>
  <c r="I42" i="100"/>
  <c r="J42" i="100"/>
  <c r="K42" i="100"/>
  <c r="L42" i="100"/>
  <c r="P39" i="99"/>
  <c r="K39" i="99"/>
  <c r="L39" i="99"/>
  <c r="M39" i="99"/>
  <c r="J43" i="98"/>
  <c r="K43" i="98"/>
  <c r="N43" i="98"/>
  <c r="O43" i="98"/>
  <c r="K42" i="96" l="1"/>
  <c r="L42" i="96"/>
  <c r="K30" i="96"/>
  <c r="L30" i="96"/>
  <c r="H8" i="96" l="1"/>
  <c r="I8" i="96" s="1"/>
  <c r="J37" i="96" l="1"/>
  <c r="K37" i="96"/>
  <c r="L37" i="96"/>
  <c r="M37" i="96"/>
  <c r="M33" i="97"/>
  <c r="N33" i="97"/>
  <c r="O33" i="97"/>
  <c r="P33" i="97"/>
  <c r="Q33" i="97"/>
  <c r="J39" i="98"/>
  <c r="K39" i="98"/>
  <c r="N39" i="98"/>
  <c r="I38" i="100"/>
  <c r="J38" i="100"/>
  <c r="K38" i="100"/>
  <c r="L38" i="100"/>
  <c r="I39" i="100"/>
  <c r="J39" i="100"/>
  <c r="K39" i="100"/>
  <c r="L39" i="100"/>
  <c r="K35" i="99"/>
  <c r="L35" i="99"/>
  <c r="M35" i="99"/>
  <c r="K36" i="99"/>
  <c r="L36" i="99"/>
  <c r="M36" i="99"/>
  <c r="P35" i="99"/>
  <c r="P36" i="99"/>
  <c r="N40" i="98" l="1"/>
  <c r="O40" i="98"/>
  <c r="J40" i="98"/>
  <c r="K40" i="98"/>
  <c r="M34" i="97"/>
  <c r="N34" i="97"/>
  <c r="O34" i="97"/>
  <c r="P34" i="97"/>
  <c r="Q34" i="97"/>
  <c r="J38" i="96"/>
  <c r="K38" i="96"/>
  <c r="L38" i="96"/>
  <c r="M38" i="96"/>
  <c r="I43" i="100" l="1"/>
  <c r="J43" i="100"/>
  <c r="K43" i="100"/>
  <c r="L43" i="100"/>
  <c r="I31" i="100"/>
  <c r="J31" i="100"/>
  <c r="K31" i="100"/>
  <c r="L31" i="100"/>
  <c r="I32" i="100"/>
  <c r="J32" i="100"/>
  <c r="K32" i="100"/>
  <c r="L32" i="100"/>
  <c r="I33" i="100"/>
  <c r="J33" i="100"/>
  <c r="K33" i="100"/>
  <c r="L33" i="100"/>
  <c r="I34" i="100"/>
  <c r="J34" i="100"/>
  <c r="K34" i="100"/>
  <c r="L34" i="100"/>
  <c r="I35" i="100"/>
  <c r="J35" i="100"/>
  <c r="K35" i="100"/>
  <c r="L35" i="100"/>
  <c r="I36" i="100"/>
  <c r="J36" i="100"/>
  <c r="K36" i="100"/>
  <c r="L36" i="100"/>
  <c r="I37" i="100"/>
  <c r="J37" i="100"/>
  <c r="K37" i="100"/>
  <c r="L37" i="100"/>
  <c r="I40" i="100"/>
  <c r="J40" i="100"/>
  <c r="K40" i="100"/>
  <c r="L40" i="100"/>
  <c r="O41" i="98"/>
  <c r="N41" i="98"/>
  <c r="J41" i="98"/>
  <c r="K41" i="98"/>
  <c r="Q38" i="97"/>
  <c r="Q26" i="97"/>
  <c r="Q27" i="97"/>
  <c r="Q28" i="97"/>
  <c r="Q29" i="97"/>
  <c r="Q30" i="97"/>
  <c r="Q31" i="97"/>
  <c r="Q32" i="97"/>
  <c r="M35" i="97"/>
  <c r="N35" i="97"/>
  <c r="O35" i="97"/>
  <c r="P35" i="97"/>
  <c r="Q35" i="97"/>
  <c r="P37" i="99"/>
  <c r="K37" i="99"/>
  <c r="L37" i="99"/>
  <c r="M37" i="99"/>
  <c r="J39" i="96"/>
  <c r="K39" i="96"/>
  <c r="L39" i="96"/>
  <c r="M39" i="96"/>
  <c r="M40" i="96" l="1"/>
  <c r="L40" i="96"/>
  <c r="K40" i="96"/>
  <c r="J40" i="96"/>
  <c r="K38" i="99" l="1"/>
  <c r="L38" i="99"/>
  <c r="M38" i="99"/>
  <c r="P33" i="99"/>
  <c r="P34" i="99"/>
  <c r="P38" i="99"/>
  <c r="I41" i="100"/>
  <c r="J41" i="100"/>
  <c r="K41" i="100"/>
  <c r="L41" i="100"/>
  <c r="J42" i="98"/>
  <c r="K42" i="98"/>
  <c r="N42" i="98"/>
  <c r="O42" i="98"/>
  <c r="P40" i="99" l="1"/>
  <c r="M40" i="99"/>
  <c r="L40" i="99"/>
  <c r="K40" i="99"/>
  <c r="O44" i="98"/>
  <c r="N44" i="98"/>
  <c r="K44" i="98"/>
  <c r="J44" i="98"/>
  <c r="P38" i="97"/>
  <c r="O38" i="97"/>
  <c r="N38" i="97"/>
  <c r="M42" i="96"/>
  <c r="J42" i="96"/>
  <c r="J32" i="98" l="1"/>
  <c r="M33" i="99" l="1"/>
  <c r="M34" i="99"/>
  <c r="L33" i="99"/>
  <c r="L34" i="99"/>
  <c r="K33" i="99"/>
  <c r="K34" i="99"/>
  <c r="O37" i="98"/>
  <c r="O38" i="98"/>
  <c r="N37" i="98"/>
  <c r="N38" i="98"/>
  <c r="K37" i="98"/>
  <c r="K38" i="98"/>
  <c r="J37" i="98"/>
  <c r="J38" i="98"/>
  <c r="P31" i="97"/>
  <c r="P32" i="97"/>
  <c r="O31" i="97"/>
  <c r="O32" i="97"/>
  <c r="N31" i="97"/>
  <c r="N32" i="97"/>
  <c r="M31" i="97"/>
  <c r="M32" i="97"/>
  <c r="M35" i="96"/>
  <c r="M36" i="96"/>
  <c r="L35" i="96"/>
  <c r="L36" i="96"/>
  <c r="K35" i="96"/>
  <c r="K36" i="96"/>
  <c r="J35" i="96"/>
  <c r="J36" i="96"/>
  <c r="P29" i="99" l="1"/>
  <c r="P30" i="99"/>
  <c r="P31" i="99"/>
  <c r="P32" i="99"/>
  <c r="K32" i="99"/>
  <c r="L32" i="99"/>
  <c r="M32" i="99"/>
  <c r="K29" i="99"/>
  <c r="L29" i="99"/>
  <c r="M29" i="99"/>
  <c r="K30" i="99"/>
  <c r="L30" i="99"/>
  <c r="M30" i="99"/>
  <c r="K31" i="99"/>
  <c r="L31" i="99"/>
  <c r="M31" i="99"/>
  <c r="N36" i="98" l="1"/>
  <c r="O36" i="98"/>
  <c r="N33" i="98"/>
  <c r="O33" i="98"/>
  <c r="N34" i="98"/>
  <c r="O34" i="98"/>
  <c r="N35" i="98"/>
  <c r="O35" i="98"/>
  <c r="J33" i="98"/>
  <c r="K33" i="98"/>
  <c r="J34" i="98"/>
  <c r="K34" i="98"/>
  <c r="J35" i="98"/>
  <c r="K35" i="98"/>
  <c r="M27" i="97"/>
  <c r="N27" i="97"/>
  <c r="O27" i="97"/>
  <c r="P27" i="97"/>
  <c r="M28" i="97"/>
  <c r="N28" i="97"/>
  <c r="O28" i="97"/>
  <c r="P28" i="97"/>
  <c r="M29" i="97"/>
  <c r="N29" i="97"/>
  <c r="O29" i="97"/>
  <c r="P29" i="97"/>
  <c r="J31" i="96"/>
  <c r="K31" i="96"/>
  <c r="L31" i="96"/>
  <c r="M31" i="96"/>
  <c r="J32" i="96"/>
  <c r="K32" i="96"/>
  <c r="L32" i="96"/>
  <c r="M32" i="96"/>
  <c r="J33" i="96"/>
  <c r="K33" i="96"/>
  <c r="L33" i="96"/>
  <c r="M33" i="96"/>
  <c r="J36" i="98" l="1"/>
  <c r="K36" i="98"/>
  <c r="J34" i="96"/>
  <c r="K34" i="96"/>
  <c r="L34" i="96"/>
  <c r="M34" i="96"/>
  <c r="M30" i="97" l="1"/>
  <c r="N30" i="97"/>
  <c r="O30" i="97"/>
  <c r="P30" i="97"/>
  <c r="K28" i="99" l="1"/>
  <c r="L28" i="99"/>
  <c r="M28" i="99"/>
  <c r="P28" i="99"/>
  <c r="N32" i="98"/>
  <c r="O32" i="98"/>
  <c r="K32" i="98"/>
  <c r="M26" i="97"/>
  <c r="N26" i="97"/>
  <c r="O26" i="97"/>
  <c r="P26" i="97"/>
  <c r="M30" i="96"/>
  <c r="J30" i="96"/>
</calcChain>
</file>

<file path=xl/sharedStrings.xml><?xml version="1.0" encoding="utf-8"?>
<sst xmlns="http://schemas.openxmlformats.org/spreadsheetml/2006/main" count="266" uniqueCount="88">
  <si>
    <t>FY</t>
  </si>
  <si>
    <t>March</t>
  </si>
  <si>
    <t>May</t>
  </si>
  <si>
    <t>June</t>
  </si>
  <si>
    <t>Total</t>
  </si>
  <si>
    <t>April</t>
  </si>
  <si>
    <t>July</t>
  </si>
  <si>
    <t>February</t>
  </si>
  <si>
    <t>August</t>
  </si>
  <si>
    <t>September</t>
  </si>
  <si>
    <t>October</t>
  </si>
  <si>
    <t>December</t>
  </si>
  <si>
    <t>-</t>
  </si>
  <si>
    <t>Others</t>
  </si>
  <si>
    <t xml:space="preserve"> (Cont'd)</t>
  </si>
  <si>
    <t>#</t>
  </si>
  <si>
    <t>Milk, Condensed</t>
  </si>
  <si>
    <t>Milk and  evaporated</t>
  </si>
  <si>
    <t>Milk 
Powder</t>
  </si>
  <si>
    <t>Others Milk, food including  malted milk</t>
  </si>
  <si>
    <t>Taste 
Powder</t>
  </si>
  <si>
    <t>Spices</t>
  </si>
  <si>
    <t>Edible vegetable oil and other hydrogenated oils</t>
  </si>
  <si>
    <t>Cement</t>
  </si>
  <si>
    <t>Dyeing tanning and colouring materials</t>
  </si>
  <si>
    <t>Chemical elements and compounds</t>
  </si>
  <si>
    <t xml:space="preserve"> Cement</t>
  </si>
  <si>
    <t xml:space="preserve"> Chemical elements
 and compounds</t>
  </si>
  <si>
    <t>Fertilizers</t>
  </si>
  <si>
    <t>Scientific instrument</t>
  </si>
  <si>
    <t>Base metals and manufactures</t>
  </si>
  <si>
    <t>Non-electric machinery and transport equipment</t>
  </si>
  <si>
    <t xml:space="preserve">  Electric machinery and apparatus</t>
  </si>
  <si>
    <t xml:space="preserve"> Base metals and manufactures</t>
  </si>
  <si>
    <t>Refined Mineral Oil</t>
  </si>
  <si>
    <t>Wheat
Flour</t>
  </si>
  <si>
    <t>Tobacco and Tobacco Manufactures</t>
  </si>
  <si>
    <t>Cotton 
Fabric</t>
  </si>
  <si>
    <t xml:space="preserve"> Rubber manufactures</t>
  </si>
  <si>
    <t xml:space="preserve"> Coal and Coke</t>
  </si>
  <si>
    <t xml:space="preserve"> Cotton Fabric</t>
  </si>
  <si>
    <t xml:space="preserve">Woven and Special Woven Fabrics </t>
  </si>
  <si>
    <t>Garment and laced Fabrics</t>
  </si>
  <si>
    <t>Plastic</t>
  </si>
  <si>
    <t xml:space="preserve">          </t>
  </si>
  <si>
    <t>Crude Oil</t>
  </si>
  <si>
    <t xml:space="preserve">  Rubber 
Manufactures</t>
  </si>
  <si>
    <t>Pharmaceutical products</t>
  </si>
  <si>
    <t xml:space="preserve">November </t>
  </si>
  <si>
    <t>Coal and
 Coke</t>
  </si>
  <si>
    <t xml:space="preserve">  Artificial 
and Synthetic Fabrics</t>
  </si>
  <si>
    <t>Artificial and Synthetic Fabrics</t>
  </si>
  <si>
    <t xml:space="preserve">January </t>
  </si>
  <si>
    <t xml:space="preserve">             (Cont'd)</t>
  </si>
  <si>
    <t>Paper,  paperboard and manufactures</t>
  </si>
  <si>
    <t>Electric machinery and apparatus</t>
  </si>
  <si>
    <t xml:space="preserve"> Non-electric machinery 
 and transport equipment</t>
  </si>
  <si>
    <t>Milk Powder</t>
  </si>
  <si>
    <t xml:space="preserve"> Pharmaceutical   
 products</t>
  </si>
  <si>
    <t xml:space="preserve"> Edible vegetable 
 oil and other 
 hydrogenated oils</t>
  </si>
  <si>
    <t xml:space="preserve"> Taste 
 Powder</t>
  </si>
  <si>
    <t>2021 July</t>
  </si>
  <si>
    <t>2021 June</t>
  </si>
  <si>
    <t>2021 Sept</t>
  </si>
  <si>
    <t>2021 Aug</t>
  </si>
  <si>
    <t>2021 Oct</t>
  </si>
  <si>
    <t>2021 Nov</t>
  </si>
  <si>
    <t>2021 Dec</t>
  </si>
  <si>
    <t>2022 Jan</t>
  </si>
  <si>
    <t>2022 Feb</t>
  </si>
  <si>
    <t>2022 Mar</t>
  </si>
  <si>
    <t>2022 Apr</t>
  </si>
  <si>
    <t xml:space="preserve">                   Myanmar National Airlines.</t>
  </si>
  <si>
    <t xml:space="preserve">                   Myanmar Airways International.</t>
  </si>
  <si>
    <t xml:space="preserve">    Department of Electric Power Planning.</t>
  </si>
  <si>
    <t xml:space="preserve"> Sources:     Customs Department.</t>
  </si>
  <si>
    <t>2022 May</t>
  </si>
  <si>
    <t>2021-2022
(April-March)</t>
  </si>
  <si>
    <t>2020-2021 
(April-March)</t>
  </si>
  <si>
    <t>2022 June</t>
  </si>
  <si>
    <t>2022-2023
(April-June)</t>
  </si>
  <si>
    <t>1 of 5</t>
  </si>
  <si>
    <t>2 of 5</t>
  </si>
  <si>
    <t>3 of 5</t>
  </si>
  <si>
    <t>4 of 5</t>
  </si>
  <si>
    <t>5 of 5</t>
  </si>
  <si>
    <t>1.8 IMPORTS OF PRINCIPAL COMMODITIES</t>
  </si>
  <si>
    <t>Include border trade, Million US$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</si>
</sst>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0.0"/>
    <numFmt numFmtId="165" formatCode="&quot;€&quot;\ #,##0;\-&quot;€&quot;\ #,##0"/>
    <numFmt numFmtId="166" formatCode="0.000"/>
    <numFmt numFmtId="167" formatCode="0.0_)"/>
    <numFmt numFmtId="168" formatCode="#,##0.0"/>
    <numFmt numFmtId="169" formatCode="#,##0.0_);\(#,##0.0\)"/>
  </numFmts>
  <fonts count="4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Helv"/>
    </font>
    <font>
      <sz val="12"/>
      <name val="Times New Roman"/>
      <family val="1"/>
    </font>
    <font>
      <b/>
      <sz val="12"/>
      <color indexed="9"/>
      <name val="Arial"/>
      <family val="2"/>
    </font>
    <font>
      <sz val="10"/>
      <color indexed="8"/>
      <name val="Zurich Ex BT"/>
      <family val="2"/>
    </font>
    <font>
      <sz val="10"/>
      <color indexed="10"/>
      <name val="Zurich Ex BT"/>
      <family val="2"/>
    </font>
    <font>
      <sz val="10"/>
      <name val="Zurich Ex BT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rgb="FFF8F8F8"/>
      <name val="Calibri"/>
      <family val="2"/>
      <scheme val="minor"/>
    </font>
    <font>
      <sz val="10"/>
      <color rgb="FFF8F8F8"/>
      <name val="Arial"/>
      <family val="2"/>
    </font>
    <font>
      <sz val="10"/>
      <color rgb="FFF8F8F8"/>
      <name val="Zurich Ex BT"/>
      <family val="2"/>
    </font>
    <font>
      <sz val="9"/>
      <color rgb="FFF8F8F8"/>
      <name val="Zurich Ex BT"/>
      <family val="2"/>
    </font>
    <font>
      <sz val="11"/>
      <color rgb="FFF8F8F8"/>
      <name val="Zurich Ex BT"/>
      <family val="2"/>
    </font>
    <font>
      <sz val="10"/>
      <color rgb="FFF8F8F8"/>
      <name val="Calibri"/>
      <family val="2"/>
      <scheme val="minor"/>
    </font>
    <font>
      <b/>
      <sz val="10"/>
      <color indexed="8"/>
      <name val="Zurich Ex BT"/>
    </font>
  </fonts>
  <fills count="22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8F8F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9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0" fontId="7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10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4" fontId="9" fillId="0" borderId="0"/>
    <xf numFmtId="164" fontId="9" fillId="0" borderId="0"/>
    <xf numFmtId="164" fontId="9" fillId="0" borderId="0"/>
    <xf numFmtId="165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9" fillId="0" borderId="0"/>
    <xf numFmtId="166" fontId="9" fillId="0" borderId="0"/>
    <xf numFmtId="166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19" fillId="0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5" borderId="7" applyNumberFormat="0" applyAlignment="0" applyProtection="0"/>
    <xf numFmtId="0" fontId="24" fillId="19" borderId="8" applyNumberFormat="0" applyAlignment="0" applyProtection="0"/>
    <xf numFmtId="43" fontId="1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6" borderId="7" applyNumberFormat="0" applyAlignment="0" applyProtection="0"/>
    <xf numFmtId="0" fontId="31" fillId="0" borderId="12" applyNumberFormat="0" applyFill="0" applyAlignment="0" applyProtection="0"/>
    <xf numFmtId="0" fontId="32" fillId="11" borderId="0" applyNumberFormat="0" applyBorder="0" applyAlignment="0" applyProtection="0"/>
    <xf numFmtId="0" fontId="16" fillId="0" borderId="0"/>
    <xf numFmtId="0" fontId="8" fillId="7" borderId="13" applyNumberFormat="0" applyFont="0" applyAlignment="0" applyProtection="0"/>
    <xf numFmtId="0" fontId="33" fillId="5" borderId="14" applyNumberFormat="0" applyAlignment="0" applyProtection="0"/>
    <xf numFmtId="0" fontId="34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0" borderId="0"/>
    <xf numFmtId="0" fontId="33" fillId="0" borderId="29" applyNumberFormat="0" applyFill="0" applyAlignment="0" applyProtection="0"/>
    <xf numFmtId="0" fontId="33" fillId="5" borderId="28" applyNumberFormat="0" applyAlignment="0" applyProtection="0"/>
    <xf numFmtId="0" fontId="8" fillId="7" borderId="27" applyNumberFormat="0" applyFont="0" applyAlignment="0" applyProtection="0"/>
    <xf numFmtId="0" fontId="30" fillId="6" borderId="26" applyNumberFormat="0" applyAlignment="0" applyProtection="0"/>
    <xf numFmtId="43" fontId="8" fillId="0" borderId="0" applyFont="0" applyFill="0" applyBorder="0" applyAlignment="0" applyProtection="0"/>
    <xf numFmtId="0" fontId="23" fillId="5" borderId="26" applyNumberFormat="0" applyAlignment="0" applyProtection="0"/>
    <xf numFmtId="0" fontId="23" fillId="5" borderId="22" applyNumberFormat="0" applyAlignment="0" applyProtection="0"/>
    <xf numFmtId="43" fontId="8" fillId="0" borderId="0" applyFont="0" applyFill="0" applyBorder="0" applyAlignment="0" applyProtection="0"/>
    <xf numFmtId="0" fontId="30" fillId="6" borderId="22" applyNumberFormat="0" applyAlignment="0" applyProtection="0"/>
    <xf numFmtId="0" fontId="8" fillId="7" borderId="23" applyNumberFormat="0" applyFont="0" applyAlignment="0" applyProtection="0"/>
    <xf numFmtId="0" fontId="33" fillId="5" borderId="24" applyNumberFormat="0" applyAlignment="0" applyProtection="0"/>
    <xf numFmtId="0" fontId="33" fillId="0" borderId="25" applyNumberFormat="0" applyFill="0" applyAlignment="0" applyProtection="0"/>
    <xf numFmtId="0" fontId="8" fillId="0" borderId="0"/>
  </cellStyleXfs>
  <cellXfs count="188">
    <xf numFmtId="0" fontId="0" fillId="0" borderId="0" xfId="0"/>
    <xf numFmtId="167" fontId="12" fillId="0" borderId="0" xfId="0" applyNumberFormat="1" applyFont="1" applyFill="1"/>
    <xf numFmtId="0" fontId="5" fillId="4" borderId="0" xfId="0" applyFont="1" applyFill="1" applyBorder="1" applyAlignment="1">
      <alignment horizontal="left" vertical="center" indent="1"/>
    </xf>
    <xf numFmtId="0" fontId="4" fillId="3" borderId="0" xfId="0" applyFont="1" applyFill="1"/>
    <xf numFmtId="0" fontId="4" fillId="3" borderId="0" xfId="0" applyFont="1" applyFill="1" applyBorder="1"/>
    <xf numFmtId="0" fontId="11" fillId="2" borderId="0" xfId="1" applyNumberFormat="1" applyFont="1" applyFill="1" applyBorder="1" applyAlignment="1">
      <alignment horizontal="left" vertical="center" indent="1"/>
    </xf>
    <xf numFmtId="167" fontId="14" fillId="3" borderId="0" xfId="184" applyNumberFormat="1" applyFont="1" applyFill="1"/>
    <xf numFmtId="167" fontId="3" fillId="0" borderId="4" xfId="0" applyNumberFormat="1" applyFont="1" applyBorder="1" applyAlignment="1" applyProtection="1">
      <alignment horizontal="center" vertical="center" wrapText="1"/>
    </xf>
    <xf numFmtId="0" fontId="4" fillId="0" borderId="0" xfId="0" applyFont="1"/>
    <xf numFmtId="0" fontId="12" fillId="0" borderId="0" xfId="0" applyFont="1"/>
    <xf numFmtId="167" fontId="12" fillId="0" borderId="0" xfId="0" applyNumberFormat="1" applyFont="1"/>
    <xf numFmtId="164" fontId="12" fillId="0" borderId="0" xfId="0" applyNumberFormat="1" applyFont="1"/>
    <xf numFmtId="167" fontId="14" fillId="0" borderId="0" xfId="0" applyNumberFormat="1" applyFont="1" applyAlignment="1">
      <alignment vertical="center"/>
    </xf>
    <xf numFmtId="167" fontId="8" fillId="0" borderId="0" xfId="0" applyNumberFormat="1" applyFont="1" applyAlignment="1">
      <alignment vertical="center"/>
    </xf>
    <xf numFmtId="167" fontId="14" fillId="0" borderId="0" xfId="0" applyNumberFormat="1" applyFont="1" applyAlignment="1">
      <alignment horizontal="right" vertical="center" indent="1"/>
    </xf>
    <xf numFmtId="0" fontId="12" fillId="3" borderId="0" xfId="0" applyFont="1" applyFill="1"/>
    <xf numFmtId="168" fontId="8" fillId="4" borderId="5" xfId="106" applyNumberFormat="1" applyFont="1" applyFill="1" applyBorder="1" applyAlignment="1" applyProtection="1">
      <alignment horizontal="right" vertical="center" indent="1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/>
    <xf numFmtId="0" fontId="14" fillId="3" borderId="0" xfId="0" applyFont="1" applyFill="1"/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 applyProtection="1">
      <alignment horizontal="center" vertical="center" wrapText="1"/>
    </xf>
    <xf numFmtId="167" fontId="3" fillId="0" borderId="3" xfId="0" applyNumberFormat="1" applyFont="1" applyBorder="1" applyAlignment="1" applyProtection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6" fillId="2" borderId="0" xfId="1" applyNumberFormat="1" applyFont="1" applyFill="1" applyBorder="1" applyAlignment="1">
      <alignment horizontal="right" vertical="center" wrapText="1" indent="1"/>
    </xf>
    <xf numFmtId="168" fontId="8" fillId="0" borderId="5" xfId="106" applyNumberFormat="1" applyFont="1" applyFill="1" applyBorder="1" applyAlignment="1" applyProtection="1">
      <alignment horizontal="right" vertical="center" indent="1"/>
    </xf>
    <xf numFmtId="167" fontId="3" fillId="0" borderId="17" xfId="0" applyNumberFormat="1" applyFont="1" applyBorder="1" applyAlignment="1" applyProtection="1">
      <alignment horizontal="center" vertical="center" wrapText="1"/>
    </xf>
    <xf numFmtId="167" fontId="3" fillId="0" borderId="18" xfId="0" applyNumberFormat="1" applyFont="1" applyBorder="1" applyAlignment="1" applyProtection="1">
      <alignment horizontal="center" vertical="center" wrapText="1"/>
    </xf>
    <xf numFmtId="167" fontId="3" fillId="0" borderId="17" xfId="0" applyNumberFormat="1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indent="1"/>
    </xf>
    <xf numFmtId="168" fontId="8" fillId="4" borderId="20" xfId="106" applyNumberFormat="1" applyFont="1" applyFill="1" applyBorder="1" applyAlignment="1" applyProtection="1">
      <alignment horizontal="right" vertical="center" indent="1"/>
    </xf>
    <xf numFmtId="164" fontId="8" fillId="2" borderId="0" xfId="0" applyNumberFormat="1" applyFont="1" applyFill="1" applyBorder="1" applyAlignment="1">
      <alignment horizontal="right" vertical="center" indent="1"/>
    </xf>
    <xf numFmtId="167" fontId="3" fillId="0" borderId="21" xfId="0" applyNumberFormat="1" applyFont="1" applyBorder="1" applyAlignment="1" applyProtection="1">
      <alignment horizontal="center" vertical="center" wrapText="1"/>
    </xf>
    <xf numFmtId="0" fontId="4" fillId="0" borderId="0" xfId="0" applyFont="1" applyBorder="1"/>
    <xf numFmtId="43" fontId="6" fillId="4" borderId="0" xfId="1" applyFont="1" applyFill="1" applyBorder="1" applyAlignment="1">
      <alignment horizontal="left" vertical="center" wrapText="1" indent="1"/>
    </xf>
    <xf numFmtId="168" fontId="8" fillId="3" borderId="20" xfId="41" applyNumberFormat="1" applyFont="1" applyFill="1" applyBorder="1" applyAlignment="1">
      <alignment horizontal="right" vertical="center" wrapText="1" indent="1"/>
    </xf>
    <xf numFmtId="0" fontId="3" fillId="0" borderId="30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indent="1"/>
    </xf>
    <xf numFmtId="43" fontId="6" fillId="21" borderId="0" xfId="1" applyFont="1" applyFill="1" applyBorder="1" applyAlignment="1">
      <alignment horizontal="left" vertical="center" wrapText="1" indent="1"/>
    </xf>
    <xf numFmtId="0" fontId="5" fillId="3" borderId="0" xfId="0" applyFont="1" applyFill="1" applyBorder="1" applyAlignment="1">
      <alignment horizontal="left" vertical="center" indent="1"/>
    </xf>
    <xf numFmtId="164" fontId="4" fillId="3" borderId="0" xfId="0" applyNumberFormat="1" applyFont="1" applyFill="1"/>
    <xf numFmtId="43" fontId="6" fillId="3" borderId="0" xfId="1" applyFont="1" applyFill="1" applyAlignment="1">
      <alignment vertical="center"/>
    </xf>
    <xf numFmtId="0" fontId="0" fillId="3" borderId="0" xfId="0" applyFill="1"/>
    <xf numFmtId="167" fontId="12" fillId="3" borderId="0" xfId="0" applyNumberFormat="1" applyFont="1" applyFill="1"/>
    <xf numFmtId="167" fontId="8" fillId="3" borderId="0" xfId="0" applyNumberFormat="1" applyFont="1" applyFill="1" applyBorder="1" applyAlignment="1">
      <alignment wrapText="1"/>
    </xf>
    <xf numFmtId="43" fontId="6" fillId="3" borderId="0" xfId="1" applyFont="1" applyFill="1" applyBorder="1" applyAlignment="1">
      <alignment vertical="center"/>
    </xf>
    <xf numFmtId="167" fontId="3" fillId="3" borderId="21" xfId="0" applyNumberFormat="1" applyFont="1" applyFill="1" applyBorder="1" applyAlignment="1" applyProtection="1">
      <alignment horizontal="center" vertical="center" wrapText="1"/>
    </xf>
    <xf numFmtId="167" fontId="4" fillId="3" borderId="0" xfId="0" applyNumberFormat="1" applyFont="1" applyFill="1"/>
    <xf numFmtId="43" fontId="4" fillId="3" borderId="0" xfId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horizontal="right"/>
    </xf>
    <xf numFmtId="167" fontId="8" fillId="3" borderId="0" xfId="0" applyNumberFormat="1" applyFont="1" applyFill="1" applyBorder="1" applyAlignment="1">
      <alignment horizontal="right" vertical="top"/>
    </xf>
    <xf numFmtId="167" fontId="14" fillId="3" borderId="0" xfId="0" applyNumberFormat="1" applyFont="1" applyFill="1" applyAlignment="1">
      <alignment horizontal="right" vertical="center"/>
    </xf>
    <xf numFmtId="167" fontId="14" fillId="3" borderId="0" xfId="0" applyNumberFormat="1" applyFont="1" applyFill="1" applyAlignment="1">
      <alignment vertical="center"/>
    </xf>
    <xf numFmtId="167" fontId="8" fillId="3" borderId="0" xfId="0" applyNumberFormat="1" applyFont="1" applyFill="1" applyAlignment="1">
      <alignment vertical="center"/>
    </xf>
    <xf numFmtId="0" fontId="12" fillId="3" borderId="0" xfId="0" applyFont="1" applyFill="1" applyBorder="1" applyAlignment="1">
      <alignment horizontal="right" indent="1"/>
    </xf>
    <xf numFmtId="167" fontId="14" fillId="3" borderId="0" xfId="0" applyNumberFormat="1" applyFont="1" applyFill="1" applyAlignment="1">
      <alignment horizontal="right" vertical="center" indent="1"/>
    </xf>
    <xf numFmtId="0" fontId="12" fillId="3" borderId="0" xfId="0" applyFont="1" applyFill="1" applyAlignment="1">
      <alignment horizontal="right" indent="1"/>
    </xf>
    <xf numFmtId="167" fontId="8" fillId="3" borderId="0" xfId="183" applyNumberFormat="1" applyFont="1" applyFill="1" applyAlignment="1">
      <alignment vertical="top"/>
    </xf>
    <xf numFmtId="164" fontId="6" fillId="3" borderId="0" xfId="0" applyNumberFormat="1" applyFont="1" applyFill="1" applyBorder="1" applyAlignment="1">
      <alignment horizontal="left"/>
    </xf>
    <xf numFmtId="0" fontId="3" fillId="0" borderId="32" xfId="0" applyFont="1" applyBorder="1" applyAlignment="1">
      <alignment horizontal="center" vertical="center"/>
    </xf>
    <xf numFmtId="167" fontId="3" fillId="0" borderId="32" xfId="0" applyNumberFormat="1" applyFont="1" applyBorder="1" applyAlignment="1" applyProtection="1">
      <alignment horizontal="center" vertical="center" wrapText="1"/>
    </xf>
    <xf numFmtId="0" fontId="6" fillId="3" borderId="34" xfId="0" applyFont="1" applyFill="1" applyBorder="1" applyAlignment="1">
      <alignment horizontal="left" vertical="center" indent="1"/>
    </xf>
    <xf numFmtId="168" fontId="36" fillId="2" borderId="0" xfId="1" applyNumberFormat="1" applyFont="1" applyFill="1" applyBorder="1" applyAlignment="1">
      <alignment horizontal="right" vertical="center" wrapText="1" indent="2"/>
    </xf>
    <xf numFmtId="168" fontId="8" fillId="4" borderId="31" xfId="106" applyNumberFormat="1" applyFont="1" applyFill="1" applyBorder="1" applyAlignment="1" applyProtection="1">
      <alignment horizontal="right" vertical="center" indent="2"/>
    </xf>
    <xf numFmtId="168" fontId="8" fillId="0" borderId="20" xfId="106" applyNumberFormat="1" applyFont="1" applyFill="1" applyBorder="1" applyAlignment="1" applyProtection="1">
      <alignment horizontal="right" vertical="center" indent="2"/>
    </xf>
    <xf numFmtId="168" fontId="8" fillId="4" borderId="5" xfId="106" applyNumberFormat="1" applyFont="1" applyFill="1" applyBorder="1" applyAlignment="1" applyProtection="1">
      <alignment horizontal="right" vertical="center" indent="4"/>
    </xf>
    <xf numFmtId="168" fontId="8" fillId="0" borderId="5" xfId="106" applyNumberFormat="1" applyFont="1" applyFill="1" applyBorder="1" applyAlignment="1" applyProtection="1">
      <alignment horizontal="right" vertical="center" indent="4"/>
    </xf>
    <xf numFmtId="168" fontId="36" fillId="2" borderId="0" xfId="1" applyNumberFormat="1" applyFont="1" applyFill="1" applyBorder="1" applyAlignment="1">
      <alignment horizontal="right" vertical="center" wrapText="1" indent="4"/>
    </xf>
    <xf numFmtId="164" fontId="8" fillId="2" borderId="0" xfId="0" applyNumberFormat="1" applyFont="1" applyFill="1" applyBorder="1" applyAlignment="1">
      <alignment horizontal="right" vertical="center" indent="4"/>
    </xf>
    <xf numFmtId="164" fontId="8" fillId="2" borderId="0" xfId="0" applyNumberFormat="1" applyFont="1" applyFill="1" applyBorder="1" applyAlignment="1" applyProtection="1">
      <alignment horizontal="right" vertical="center" indent="4"/>
    </xf>
    <xf numFmtId="168" fontId="8" fillId="4" borderId="20" xfId="41" applyNumberFormat="1" applyFont="1" applyFill="1" applyBorder="1" applyAlignment="1">
      <alignment horizontal="right" vertical="center" wrapText="1" indent="1"/>
    </xf>
    <xf numFmtId="168" fontId="8" fillId="3" borderId="33" xfId="41" applyNumberFormat="1" applyFont="1" applyFill="1" applyBorder="1" applyAlignment="1">
      <alignment horizontal="right" vertical="center" wrapText="1" indent="1"/>
    </xf>
    <xf numFmtId="168" fontId="8" fillId="4" borderId="19" xfId="106" applyNumberFormat="1" applyFont="1" applyFill="1" applyBorder="1" applyAlignment="1" applyProtection="1">
      <alignment horizontal="right" vertical="center" indent="2"/>
    </xf>
    <xf numFmtId="168" fontId="8" fillId="4" borderId="5" xfId="41" applyNumberFormat="1" applyFont="1" applyFill="1" applyBorder="1" applyAlignment="1">
      <alignment horizontal="right" vertical="center" wrapText="1" indent="2"/>
    </xf>
    <xf numFmtId="168" fontId="8" fillId="3" borderId="5" xfId="41" applyNumberFormat="1" applyFont="1" applyFill="1" applyBorder="1" applyAlignment="1">
      <alignment horizontal="right" vertical="center" wrapText="1" indent="2"/>
    </xf>
    <xf numFmtId="168" fontId="8" fillId="3" borderId="20" xfId="41" applyNumberFormat="1" applyFont="1" applyFill="1" applyBorder="1" applyAlignment="1">
      <alignment horizontal="right" vertical="center" wrapText="1" indent="2"/>
    </xf>
    <xf numFmtId="168" fontId="8" fillId="4" borderId="20" xfId="41" applyNumberFormat="1" applyFont="1" applyFill="1" applyBorder="1" applyAlignment="1">
      <alignment horizontal="right" vertical="center" wrapText="1" indent="2"/>
    </xf>
    <xf numFmtId="168" fontId="8" fillId="3" borderId="33" xfId="41" applyNumberFormat="1" applyFont="1" applyFill="1" applyBorder="1" applyAlignment="1">
      <alignment horizontal="right" vertical="center" wrapText="1" indent="2"/>
    </xf>
    <xf numFmtId="168" fontId="8" fillId="3" borderId="5" xfId="41" applyNumberFormat="1" applyFont="1" applyFill="1" applyBorder="1" applyAlignment="1">
      <alignment horizontal="right" vertical="center" wrapText="1" indent="3"/>
    </xf>
    <xf numFmtId="168" fontId="8" fillId="4" borderId="5" xfId="41" applyNumberFormat="1" applyFont="1" applyFill="1" applyBorder="1" applyAlignment="1">
      <alignment horizontal="right" vertical="center" wrapText="1" indent="3"/>
    </xf>
    <xf numFmtId="168" fontId="8" fillId="3" borderId="20" xfId="41" applyNumberFormat="1" applyFont="1" applyFill="1" applyBorder="1" applyAlignment="1">
      <alignment horizontal="right" vertical="center" wrapText="1" indent="3"/>
    </xf>
    <xf numFmtId="168" fontId="36" fillId="2" borderId="0" xfId="1" applyNumberFormat="1" applyFont="1" applyFill="1" applyBorder="1" applyAlignment="1">
      <alignment horizontal="right" vertical="center" wrapText="1" indent="3"/>
    </xf>
    <xf numFmtId="168" fontId="8" fillId="4" borderId="20" xfId="41" applyNumberFormat="1" applyFont="1" applyFill="1" applyBorder="1" applyAlignment="1">
      <alignment horizontal="right" vertical="center" wrapText="1" indent="3"/>
    </xf>
    <xf numFmtId="168" fontId="8" fillId="3" borderId="33" xfId="41" applyNumberFormat="1" applyFont="1" applyFill="1" applyBorder="1" applyAlignment="1">
      <alignment horizontal="right" vertical="center" wrapText="1" indent="3"/>
    </xf>
    <xf numFmtId="168" fontId="8" fillId="4" borderId="20" xfId="106" applyNumberFormat="1" applyFont="1" applyFill="1" applyBorder="1" applyAlignment="1" applyProtection="1">
      <alignment horizontal="right" vertical="center" indent="2"/>
    </xf>
    <xf numFmtId="168" fontId="8" fillId="4" borderId="5" xfId="106" applyNumberFormat="1" applyFont="1" applyFill="1" applyBorder="1" applyAlignment="1" applyProtection="1">
      <alignment horizontal="right" vertical="center" indent="2"/>
    </xf>
    <xf numFmtId="168" fontId="8" fillId="0" borderId="5" xfId="106" applyNumberFormat="1" applyFont="1" applyFill="1" applyBorder="1" applyAlignment="1" applyProtection="1">
      <alignment horizontal="right" vertical="center" indent="2"/>
    </xf>
    <xf numFmtId="164" fontId="8" fillId="2" borderId="0" xfId="0" applyNumberFormat="1" applyFont="1" applyFill="1" applyBorder="1" applyAlignment="1">
      <alignment horizontal="right" vertical="center" indent="2"/>
    </xf>
    <xf numFmtId="164" fontId="8" fillId="2" borderId="0" xfId="0" applyNumberFormat="1" applyFont="1" applyFill="1" applyBorder="1" applyAlignment="1" applyProtection="1">
      <alignment horizontal="right" vertical="center" indent="2"/>
    </xf>
    <xf numFmtId="168" fontId="8" fillId="4" borderId="5" xfId="106" applyNumberFormat="1" applyFont="1" applyFill="1" applyBorder="1" applyAlignment="1" applyProtection="1">
      <alignment horizontal="right" vertical="center" indent="3"/>
    </xf>
    <xf numFmtId="168" fontId="8" fillId="0" borderId="5" xfId="106" applyNumberFormat="1" applyFont="1" applyFill="1" applyBorder="1" applyAlignment="1" applyProtection="1">
      <alignment horizontal="right" vertical="center" indent="3"/>
    </xf>
    <xf numFmtId="164" fontId="8" fillId="2" borderId="0" xfId="0" applyNumberFormat="1" applyFont="1" applyFill="1" applyBorder="1" applyAlignment="1" applyProtection="1">
      <alignment horizontal="right" vertical="center" indent="3"/>
    </xf>
    <xf numFmtId="164" fontId="8" fillId="2" borderId="0" xfId="0" applyNumberFormat="1" applyFont="1" applyFill="1" applyBorder="1" applyAlignment="1">
      <alignment horizontal="right" vertical="center" indent="3"/>
    </xf>
    <xf numFmtId="168" fontId="8" fillId="3" borderId="20" xfId="41" applyNumberFormat="1" applyFont="1" applyFill="1" applyBorder="1" applyAlignment="1">
      <alignment horizontal="right" vertical="center" wrapText="1" indent="4"/>
    </xf>
    <xf numFmtId="168" fontId="8" fillId="3" borderId="5" xfId="41" applyNumberFormat="1" applyFont="1" applyFill="1" applyBorder="1" applyAlignment="1">
      <alignment horizontal="right" vertical="center" wrapText="1" indent="4"/>
    </xf>
    <xf numFmtId="168" fontId="8" fillId="4" borderId="5" xfId="41" applyNumberFormat="1" applyFont="1" applyFill="1" applyBorder="1" applyAlignment="1">
      <alignment horizontal="right" vertical="center" wrapText="1" indent="4"/>
    </xf>
    <xf numFmtId="168" fontId="8" fillId="4" borderId="20" xfId="41" applyNumberFormat="1" applyFont="1" applyFill="1" applyBorder="1" applyAlignment="1">
      <alignment horizontal="right" vertical="center" wrapText="1" indent="4"/>
    </xf>
    <xf numFmtId="168" fontId="8" fillId="3" borderId="33" xfId="41" applyNumberFormat="1" applyFont="1" applyFill="1" applyBorder="1" applyAlignment="1">
      <alignment horizontal="right" vertical="center" wrapText="1" indent="4"/>
    </xf>
    <xf numFmtId="168" fontId="8" fillId="4" borderId="20" xfId="106" applyNumberFormat="1" applyFont="1" applyFill="1" applyBorder="1" applyAlignment="1" applyProtection="1">
      <alignment horizontal="right" vertical="center" indent="3"/>
    </xf>
    <xf numFmtId="168" fontId="8" fillId="4" borderId="2" xfId="106" applyNumberFormat="1" applyFont="1" applyFill="1" applyBorder="1" applyAlignment="1" applyProtection="1">
      <alignment horizontal="right" vertical="center" indent="2"/>
    </xf>
    <xf numFmtId="169" fontId="8" fillId="4" borderId="5" xfId="1" applyNumberFormat="1" applyFont="1" applyFill="1" applyBorder="1" applyAlignment="1">
      <alignment horizontal="right" vertical="center" indent="2"/>
    </xf>
    <xf numFmtId="169" fontId="8" fillId="0" borderId="5" xfId="1" applyNumberFormat="1" applyFont="1" applyFill="1" applyBorder="1" applyAlignment="1">
      <alignment horizontal="right" vertical="center" indent="2"/>
    </xf>
    <xf numFmtId="169" fontId="8" fillId="3" borderId="5" xfId="1" applyNumberFormat="1" applyFont="1" applyFill="1" applyBorder="1" applyAlignment="1">
      <alignment horizontal="right" vertical="center" indent="2"/>
    </xf>
    <xf numFmtId="0" fontId="37" fillId="21" borderId="0" xfId="0" applyFont="1" applyFill="1" applyBorder="1"/>
    <xf numFmtId="0" fontId="38" fillId="21" borderId="0" xfId="0" applyFont="1" applyFill="1" applyBorder="1"/>
    <xf numFmtId="167" fontId="38" fillId="21" borderId="0" xfId="0" applyNumberFormat="1" applyFont="1" applyFill="1" applyBorder="1" applyAlignment="1" applyProtection="1">
      <alignment horizontal="left" vertical="center" wrapText="1"/>
    </xf>
    <xf numFmtId="167" fontId="38" fillId="21" borderId="0" xfId="0" applyNumberFormat="1" applyFont="1" applyFill="1" applyBorder="1" applyAlignment="1">
      <alignment horizontal="left" vertical="center" wrapText="1"/>
    </xf>
    <xf numFmtId="167" fontId="38" fillId="21" borderId="0" xfId="184" applyNumberFormat="1" applyFont="1" applyFill="1" applyBorder="1"/>
    <xf numFmtId="167" fontId="38" fillId="21" borderId="0" xfId="0" applyNumberFormat="1" applyFont="1" applyFill="1" applyBorder="1" applyAlignment="1">
      <alignment horizontal="right"/>
    </xf>
    <xf numFmtId="0" fontId="39" fillId="21" borderId="0" xfId="0" applyFont="1" applyFill="1" applyBorder="1"/>
    <xf numFmtId="167" fontId="14" fillId="0" borderId="0" xfId="0" quotePrefix="1" applyNumberFormat="1" applyFont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12" fillId="0" borderId="0" xfId="0" quotePrefix="1" applyFont="1" applyAlignment="1">
      <alignment horizontal="right" vertical="center"/>
    </xf>
    <xf numFmtId="167" fontId="8" fillId="0" borderId="0" xfId="0" quotePrefix="1" applyNumberFormat="1" applyFont="1" applyAlignment="1">
      <alignment horizontal="right" vertical="center"/>
    </xf>
    <xf numFmtId="0" fontId="12" fillId="0" borderId="0" xfId="0" applyFont="1" applyFill="1"/>
    <xf numFmtId="0" fontId="0" fillId="0" borderId="0" xfId="0" applyFill="1"/>
    <xf numFmtId="167" fontId="14" fillId="0" borderId="0" xfId="0" applyNumberFormat="1" applyFont="1" applyFill="1" applyBorder="1" applyAlignment="1" applyProtection="1">
      <alignment horizontal="left" vertical="center" wrapText="1"/>
    </xf>
    <xf numFmtId="167" fontId="14" fillId="0" borderId="0" xfId="0" quotePrefix="1" applyNumberFormat="1" applyFont="1" applyFill="1" applyAlignment="1">
      <alignment vertical="center"/>
    </xf>
    <xf numFmtId="164" fontId="12" fillId="0" borderId="0" xfId="0" applyNumberFormat="1" applyFont="1" applyFill="1"/>
    <xf numFmtId="167" fontId="14" fillId="0" borderId="0" xfId="184" applyNumberFormat="1" applyFont="1" applyFill="1"/>
    <xf numFmtId="0" fontId="39" fillId="0" borderId="0" xfId="0" applyFont="1" applyFill="1" applyBorder="1"/>
    <xf numFmtId="0" fontId="37" fillId="0" borderId="0" xfId="0" applyFont="1" applyFill="1" applyBorder="1"/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167" fontId="38" fillId="0" borderId="0" xfId="184" applyNumberFormat="1" applyFont="1" applyFill="1" applyBorder="1"/>
    <xf numFmtId="164" fontId="39" fillId="0" borderId="0" xfId="0" applyNumberFormat="1" applyFont="1" applyFill="1" applyBorder="1" applyAlignment="1">
      <alignment horizontal="right"/>
    </xf>
    <xf numFmtId="168" fontId="39" fillId="0" borderId="0" xfId="0" applyNumberFormat="1" applyFont="1" applyFill="1" applyBorder="1" applyAlignment="1">
      <alignment horizontal="right"/>
    </xf>
    <xf numFmtId="167" fontId="39" fillId="0" borderId="0" xfId="0" applyNumberFormat="1" applyFont="1" applyFill="1" applyBorder="1" applyAlignment="1">
      <alignment horizontal="right"/>
    </xf>
    <xf numFmtId="169" fontId="39" fillId="0" borderId="0" xfId="0" applyNumberFormat="1" applyFont="1" applyFill="1" applyBorder="1"/>
    <xf numFmtId="0" fontId="38" fillId="0" borderId="0" xfId="0" applyFont="1" applyFill="1" applyBorder="1"/>
    <xf numFmtId="167" fontId="39" fillId="0" borderId="0" xfId="0" applyNumberFormat="1" applyFont="1" applyFill="1" applyBorder="1"/>
    <xf numFmtId="168" fontId="12" fillId="0" borderId="0" xfId="0" applyNumberFormat="1" applyFont="1" applyFill="1"/>
    <xf numFmtId="167" fontId="41" fillId="0" borderId="0" xfId="0" applyNumberFormat="1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39" fillId="0" borderId="0" xfId="0" applyNumberFormat="1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/>
    <xf numFmtId="0" fontId="38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164" fontId="38" fillId="0" borderId="0" xfId="0" applyNumberFormat="1" applyFont="1" applyFill="1" applyBorder="1" applyAlignment="1" applyProtection="1">
      <alignment vertical="center"/>
    </xf>
    <xf numFmtId="164" fontId="38" fillId="0" borderId="0" xfId="0" applyNumberFormat="1" applyFont="1" applyFill="1" applyBorder="1"/>
    <xf numFmtId="167" fontId="38" fillId="0" borderId="0" xfId="0" applyNumberFormat="1" applyFont="1" applyFill="1" applyBorder="1" applyAlignment="1" applyProtection="1">
      <alignment vertical="center"/>
    </xf>
    <xf numFmtId="167" fontId="8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/>
    </xf>
    <xf numFmtId="0" fontId="37" fillId="0" borderId="0" xfId="0" applyFont="1" applyFill="1"/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9" fillId="0" borderId="0" xfId="0" applyFont="1" applyFill="1"/>
    <xf numFmtId="168" fontId="37" fillId="0" borderId="0" xfId="0" applyNumberFormat="1" applyFont="1" applyFill="1"/>
    <xf numFmtId="168" fontId="39" fillId="0" borderId="0" xfId="0" applyNumberFormat="1" applyFont="1" applyFill="1"/>
    <xf numFmtId="164" fontId="14" fillId="0" borderId="0" xfId="0" applyNumberFormat="1" applyFont="1" applyFill="1"/>
    <xf numFmtId="0" fontId="14" fillId="0" borderId="0" xfId="0" applyFont="1" applyFill="1"/>
    <xf numFmtId="164" fontId="8" fillId="0" borderId="0" xfId="0" applyNumberFormat="1" applyFont="1" applyFill="1" applyBorder="1" applyAlignment="1" applyProtection="1">
      <alignment horizontal="right" vertical="center" indent="3"/>
    </xf>
    <xf numFmtId="167" fontId="39" fillId="0" borderId="0" xfId="184" applyNumberFormat="1" applyFont="1" applyFill="1"/>
    <xf numFmtId="0" fontId="6" fillId="0" borderId="0" xfId="0" applyFont="1" applyFill="1" applyBorder="1" applyAlignment="1">
      <alignment vertical="center"/>
    </xf>
    <xf numFmtId="167" fontId="39" fillId="0" borderId="0" xfId="0" applyNumberFormat="1" applyFont="1" applyFill="1"/>
    <xf numFmtId="167" fontId="13" fillId="0" borderId="0" xfId="0" applyNumberFormat="1" applyFont="1" applyFill="1" applyBorder="1" applyAlignment="1">
      <alignment wrapText="1"/>
    </xf>
    <xf numFmtId="0" fontId="39" fillId="0" borderId="0" xfId="0" applyFont="1" applyFill="1" applyAlignment="1">
      <alignment vertical="top"/>
    </xf>
    <xf numFmtId="0" fontId="39" fillId="0" borderId="0" xfId="0" applyFont="1" applyFill="1" applyAlignment="1">
      <alignment horizont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wrapText="1"/>
    </xf>
    <xf numFmtId="0" fontId="38" fillId="0" borderId="0" xfId="0" applyFont="1" applyFill="1" applyAlignment="1">
      <alignment horizontal="left" vertical="center"/>
    </xf>
    <xf numFmtId="167" fontId="38" fillId="0" borderId="0" xfId="184" applyNumberFormat="1" applyFont="1" applyFill="1"/>
    <xf numFmtId="164" fontId="39" fillId="0" borderId="0" xfId="0" applyNumberFormat="1" applyFont="1" applyFill="1" applyAlignment="1">
      <alignment horizontal="right"/>
    </xf>
    <xf numFmtId="164" fontId="39" fillId="0" borderId="0" xfId="0" applyNumberFormat="1" applyFont="1" applyFill="1" applyAlignment="1">
      <alignment horizontal="center"/>
    </xf>
    <xf numFmtId="164" fontId="39" fillId="0" borderId="0" xfId="0" applyNumberFormat="1" applyFont="1" applyFill="1"/>
    <xf numFmtId="0" fontId="38" fillId="0" borderId="0" xfId="0" applyFont="1" applyFill="1"/>
    <xf numFmtId="0" fontId="43" fillId="0" borderId="0" xfId="0" quotePrefix="1" applyFont="1" applyAlignment="1">
      <alignment horizontal="center"/>
    </xf>
    <xf numFmtId="0" fontId="43" fillId="0" borderId="0" xfId="0" applyFont="1" applyAlignment="1">
      <alignment horizontal="center"/>
    </xf>
    <xf numFmtId="0" fontId="12" fillId="0" borderId="0" xfId="0" quotePrefix="1" applyFont="1" applyAlignment="1">
      <alignment horizontal="left"/>
    </xf>
    <xf numFmtId="0" fontId="12" fillId="0" borderId="0" xfId="0" applyFont="1" applyAlignment="1">
      <alignment horizontal="left"/>
    </xf>
    <xf numFmtId="0" fontId="6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164" fontId="4" fillId="3" borderId="0" xfId="0" applyNumberFormat="1" applyFont="1" applyFill="1" applyBorder="1" applyAlignment="1">
      <alignment horizontal="left" vertical="top"/>
    </xf>
    <xf numFmtId="43" fontId="4" fillId="3" borderId="0" xfId="1" applyFont="1" applyFill="1" applyAlignment="1">
      <alignment vertical="top"/>
    </xf>
    <xf numFmtId="43" fontId="4" fillId="3" borderId="0" xfId="1" applyFont="1" applyFill="1" applyAlignment="1">
      <alignment horizontal="left" vertical="top"/>
    </xf>
    <xf numFmtId="43" fontId="4" fillId="3" borderId="0" xfId="1" applyFont="1" applyFill="1" applyAlignment="1">
      <alignment horizontal="right" vertical="top"/>
    </xf>
  </cellXfs>
  <cellStyles count="295">
    <cellStyle name="20% - Accent1 2" xfId="197"/>
    <cellStyle name="20% - Accent2 2" xfId="198"/>
    <cellStyle name="20% - Accent3 2" xfId="199"/>
    <cellStyle name="20% - Accent4 2" xfId="200"/>
    <cellStyle name="20% - Accent5 2" xfId="201"/>
    <cellStyle name="20% - Accent6 2" xfId="202"/>
    <cellStyle name="40% - Accent1 2" xfId="203"/>
    <cellStyle name="40% - Accent2 2" xfId="204"/>
    <cellStyle name="40% - Accent3 2" xfId="205"/>
    <cellStyle name="40% - Accent4 2" xfId="206"/>
    <cellStyle name="40% - Accent5 2" xfId="207"/>
    <cellStyle name="40% - Accent6 2" xfId="208"/>
    <cellStyle name="60% - Accent1 2" xfId="209"/>
    <cellStyle name="60% - Accent2 2" xfId="210"/>
    <cellStyle name="60% - Accent3 2" xfId="211"/>
    <cellStyle name="60% - Accent4 2" xfId="212"/>
    <cellStyle name="60% - Accent5 2" xfId="213"/>
    <cellStyle name="60% - Accent6 2" xfId="214"/>
    <cellStyle name="Accent1 2" xfId="215"/>
    <cellStyle name="Accent2 2" xfId="216"/>
    <cellStyle name="Accent3 2" xfId="217"/>
    <cellStyle name="Accent4 2" xfId="218"/>
    <cellStyle name="Accent5 2" xfId="219"/>
    <cellStyle name="Accent6 2" xfId="220"/>
    <cellStyle name="Bad 2" xfId="221"/>
    <cellStyle name="Calculation 2" xfId="222"/>
    <cellStyle name="Calculation 2 2" xfId="288"/>
    <cellStyle name="Calculation 2 3" xfId="287"/>
    <cellStyle name="Check Cell 2" xfId="223"/>
    <cellStyle name="Comma 10" xfId="1"/>
    <cellStyle name="Comma 11" xfId="224"/>
    <cellStyle name="Comma 11 2" xfId="289"/>
    <cellStyle name="Comma 11 3" xfId="286"/>
    <cellStyle name="Comma 2" xfId="2"/>
    <cellStyle name="Comma 2 10" xfId="3"/>
    <cellStyle name="Comma 2 11" xfId="4"/>
    <cellStyle name="Comma 2 12" xfId="5"/>
    <cellStyle name="Comma 2 13" xfId="6"/>
    <cellStyle name="Comma 2 14" xfId="7"/>
    <cellStyle name="Comma 2 15" xfId="8"/>
    <cellStyle name="Comma 2 16" xfId="9"/>
    <cellStyle name="Comma 2 17" xfId="186"/>
    <cellStyle name="Comma 2 18" xfId="241"/>
    <cellStyle name="Comma 2 19" xfId="259"/>
    <cellStyle name="Comma 2 2" xfId="10"/>
    <cellStyle name="Comma 2 2 10" xfId="11"/>
    <cellStyle name="Comma 2 2 11" xfId="12"/>
    <cellStyle name="Comma 2 2 12" xfId="13"/>
    <cellStyle name="Comma 2 2 13" xfId="14"/>
    <cellStyle name="Comma 2 2 14" xfId="15"/>
    <cellStyle name="Comma 2 2 15" xfId="16"/>
    <cellStyle name="Comma 2 2 16" xfId="187"/>
    <cellStyle name="Comma 2 2 17" xfId="242"/>
    <cellStyle name="Comma 2 2 18" xfId="260"/>
    <cellStyle name="Comma 2 2 19" xfId="276"/>
    <cellStyle name="Comma 2 2 2" xfId="17"/>
    <cellStyle name="Comma 2 2 3" xfId="18"/>
    <cellStyle name="Comma 2 2 4" xfId="19"/>
    <cellStyle name="Comma 2 2 5" xfId="20"/>
    <cellStyle name="Comma 2 2 6" xfId="21"/>
    <cellStyle name="Comma 2 2 7" xfId="22"/>
    <cellStyle name="Comma 2 2 8" xfId="23"/>
    <cellStyle name="Comma 2 2 9" xfId="24"/>
    <cellStyle name="Comma 2 20" xfId="277"/>
    <cellStyle name="Comma 2 3" xfId="25"/>
    <cellStyle name="Comma 2 4" xfId="26"/>
    <cellStyle name="Comma 2 5" xfId="27"/>
    <cellStyle name="Comma 2 6" xfId="28"/>
    <cellStyle name="Comma 2 7" xfId="29"/>
    <cellStyle name="Comma 2 8" xfId="30"/>
    <cellStyle name="Comma 2 9" xfId="31"/>
    <cellStyle name="Comma 3" xfId="32"/>
    <cellStyle name="Comma 3 10" xfId="33"/>
    <cellStyle name="Comma 3 11" xfId="34"/>
    <cellStyle name="Comma 3 12" xfId="35"/>
    <cellStyle name="Comma 3 13" xfId="36"/>
    <cellStyle name="Comma 3 14" xfId="37"/>
    <cellStyle name="Comma 3 15" xfId="38"/>
    <cellStyle name="Comma 3 16" xfId="39"/>
    <cellStyle name="Comma 3 17" xfId="188"/>
    <cellStyle name="Comma 3 18" xfId="243"/>
    <cellStyle name="Comma 3 19" xfId="264"/>
    <cellStyle name="Comma 3 2" xfId="40"/>
    <cellStyle name="Comma 3 2 10" xfId="41"/>
    <cellStyle name="Comma 3 2 11" xfId="42"/>
    <cellStyle name="Comma 3 2 12" xfId="43"/>
    <cellStyle name="Comma 3 2 13" xfId="44"/>
    <cellStyle name="Comma 3 2 14" xfId="45"/>
    <cellStyle name="Comma 3 2 15" xfId="46"/>
    <cellStyle name="Comma 3 2 16" xfId="185"/>
    <cellStyle name="Comma 3 2 17" xfId="265"/>
    <cellStyle name="Comma 3 2 18" xfId="273"/>
    <cellStyle name="Comma 3 2 2" xfId="47"/>
    <cellStyle name="Comma 3 2 3" xfId="48"/>
    <cellStyle name="Comma 3 2 4" xfId="49"/>
    <cellStyle name="Comma 3 2 5" xfId="50"/>
    <cellStyle name="Comma 3 2 6" xfId="51"/>
    <cellStyle name="Comma 3 2 7" xfId="52"/>
    <cellStyle name="Comma 3 2 8" xfId="53"/>
    <cellStyle name="Comma 3 2 9" xfId="54"/>
    <cellStyle name="Comma 3 20" xfId="275"/>
    <cellStyle name="Comma 3 3" xfId="55"/>
    <cellStyle name="Comma 3 4" xfId="56"/>
    <cellStyle name="Comma 3 5" xfId="57"/>
    <cellStyle name="Comma 3 6" xfId="58"/>
    <cellStyle name="Comma 3 7" xfId="59"/>
    <cellStyle name="Comma 3 8" xfId="60"/>
    <cellStyle name="Comma 3 9" xfId="61"/>
    <cellStyle name="Comma 4" xfId="62"/>
    <cellStyle name="Comma 4 10" xfId="63"/>
    <cellStyle name="Comma 4 11" xfId="64"/>
    <cellStyle name="Comma 4 12" xfId="65"/>
    <cellStyle name="Comma 4 13" xfId="66"/>
    <cellStyle name="Comma 4 14" xfId="67"/>
    <cellStyle name="Comma 4 15" xfId="68"/>
    <cellStyle name="Comma 4 16" xfId="189"/>
    <cellStyle name="Comma 4 17" xfId="244"/>
    <cellStyle name="Comma 4 18" xfId="267"/>
    <cellStyle name="Comma 4 19" xfId="271"/>
    <cellStyle name="Comma 4 2" xfId="69"/>
    <cellStyle name="Comma 4 3" xfId="70"/>
    <cellStyle name="Comma 4 4" xfId="71"/>
    <cellStyle name="Comma 4 5" xfId="72"/>
    <cellStyle name="Comma 4 6" xfId="73"/>
    <cellStyle name="Comma 4 7" xfId="74"/>
    <cellStyle name="Comma 4 8" xfId="75"/>
    <cellStyle name="Comma 4 9" xfId="76"/>
    <cellStyle name="Comma 5" xfId="77"/>
    <cellStyle name="Comma 5 2" xfId="245"/>
    <cellStyle name="Comma 6" xfId="78"/>
    <cellStyle name="Comma 6 2" xfId="246"/>
    <cellStyle name="Comma 7" xfId="79"/>
    <cellStyle name="Comma 7 10" xfId="80"/>
    <cellStyle name="Comma 7 11" xfId="81"/>
    <cellStyle name="Comma 7 12" xfId="82"/>
    <cellStyle name="Comma 7 13" xfId="83"/>
    <cellStyle name="Comma 7 14" xfId="84"/>
    <cellStyle name="Comma 7 15" xfId="85"/>
    <cellStyle name="Comma 7 16" xfId="192"/>
    <cellStyle name="Comma 7 17" xfId="247"/>
    <cellStyle name="Comma 7 18" xfId="269"/>
    <cellStyle name="Comma 7 19" xfId="270"/>
    <cellStyle name="Comma 7 2" xfId="86"/>
    <cellStyle name="Comma 7 3" xfId="87"/>
    <cellStyle name="Comma 7 4" xfId="88"/>
    <cellStyle name="Comma 7 5" xfId="89"/>
    <cellStyle name="Comma 7 6" xfId="90"/>
    <cellStyle name="Comma 7 7" xfId="91"/>
    <cellStyle name="Comma 7 8" xfId="92"/>
    <cellStyle name="Comma 7 9" xfId="93"/>
    <cellStyle name="Comma 8" xfId="94"/>
    <cellStyle name="Comma 8 2" xfId="248"/>
    <cellStyle name="Comma 9" xfId="95"/>
    <cellStyle name="Explanatory Text 2" xfId="225"/>
    <cellStyle name="Good 2" xfId="226"/>
    <cellStyle name="Heading 1 2" xfId="227"/>
    <cellStyle name="Heading 2 2" xfId="228"/>
    <cellStyle name="Heading 3 2" xfId="229"/>
    <cellStyle name="Heading 4 2" xfId="230"/>
    <cellStyle name="Input 2" xfId="231"/>
    <cellStyle name="Input 2 2" xfId="290"/>
    <cellStyle name="Input 2 3" xfId="285"/>
    <cellStyle name="Linked Cell 2" xfId="232"/>
    <cellStyle name="Neutral 2" xfId="233"/>
    <cellStyle name="Normal" xfId="0" builtinId="0"/>
    <cellStyle name="Normal 10" xfId="96"/>
    <cellStyle name="Normal 10 2" xfId="249"/>
    <cellStyle name="Normal 11" xfId="97"/>
    <cellStyle name="Normal 11 2" xfId="250"/>
    <cellStyle name="Normal 12" xfId="98"/>
    <cellStyle name="Normal 13" xfId="99"/>
    <cellStyle name="Normal 14" xfId="100"/>
    <cellStyle name="Normal 14 2" xfId="240"/>
    <cellStyle name="Normal 15" xfId="101"/>
    <cellStyle name="Normal 16" xfId="102"/>
    <cellStyle name="Normal 17" xfId="103"/>
    <cellStyle name="Normal 18" xfId="104"/>
    <cellStyle name="Normal 19" xfId="105"/>
    <cellStyle name="Normal 2" xfId="106"/>
    <cellStyle name="Normal 2 2" xfId="107"/>
    <cellStyle name="Normal 2 2 2" xfId="108"/>
    <cellStyle name="Normal 2 2 2 2" xfId="251"/>
    <cellStyle name="Normal 2 3" xfId="109"/>
    <cellStyle name="Normal 2 3 2" xfId="110"/>
    <cellStyle name="Normal 2 3_Feb(indicator)" xfId="111"/>
    <cellStyle name="Normal 2 4" xfId="112"/>
    <cellStyle name="Normal 2_P-88 to 94(Social)29-10-13(Last)" xfId="113"/>
    <cellStyle name="Normal 20" xfId="114"/>
    <cellStyle name="Normal 21" xfId="115"/>
    <cellStyle name="Normal 22" xfId="116"/>
    <cellStyle name="Normal 23" xfId="117"/>
    <cellStyle name="Normal 24" xfId="118"/>
    <cellStyle name="Normal 25" xfId="119"/>
    <cellStyle name="Normal 26" xfId="120"/>
    <cellStyle name="Normal 27" xfId="121"/>
    <cellStyle name="Normal 28" xfId="122"/>
    <cellStyle name="Normal 29" xfId="123"/>
    <cellStyle name="Normal 3" xfId="124"/>
    <cellStyle name="Normal 3 2" xfId="234"/>
    <cellStyle name="Normal 3 2 2" xfId="252"/>
    <cellStyle name="Normal 30" xfId="125"/>
    <cellStyle name="Normal 31" xfId="126"/>
    <cellStyle name="Normal 32" xfId="127"/>
    <cellStyle name="Normal 33" xfId="128"/>
    <cellStyle name="Normal 34" xfId="129"/>
    <cellStyle name="Normal 35" xfId="130"/>
    <cellStyle name="Normal 36" xfId="131"/>
    <cellStyle name="Normal 37" xfId="132"/>
    <cellStyle name="Normal 38" xfId="133"/>
    <cellStyle name="Normal 39" xfId="134"/>
    <cellStyle name="Normal 4" xfId="135"/>
    <cellStyle name="Normal 4 2" xfId="253"/>
    <cellStyle name="Normal 40" xfId="136"/>
    <cellStyle name="Normal 41" xfId="137"/>
    <cellStyle name="Normal 42" xfId="138"/>
    <cellStyle name="Normal 43" xfId="139"/>
    <cellStyle name="Normal 44" xfId="140"/>
    <cellStyle name="Normal 45" xfId="141"/>
    <cellStyle name="Normal 46" xfId="142"/>
    <cellStyle name="Normal 47" xfId="143"/>
    <cellStyle name="Normal 48" xfId="144"/>
    <cellStyle name="Normal 49" xfId="145"/>
    <cellStyle name="Normal 5" xfId="146"/>
    <cellStyle name="Normal 5 2" xfId="254"/>
    <cellStyle name="Normal 50" xfId="147"/>
    <cellStyle name="Normal 51" xfId="148"/>
    <cellStyle name="Normal 52" xfId="149"/>
    <cellStyle name="Normal 53" xfId="193"/>
    <cellStyle name="Normal 53 2" xfId="278"/>
    <cellStyle name="Normal 53 3" xfId="263"/>
    <cellStyle name="Normal 54" xfId="194"/>
    <cellStyle name="Normal 54 2" xfId="279"/>
    <cellStyle name="Normal 54 3" xfId="262"/>
    <cellStyle name="Normal 55" xfId="195"/>
    <cellStyle name="Normal 55 2" xfId="280"/>
    <cellStyle name="Normal 55 3" xfId="261"/>
    <cellStyle name="Normal 56" xfId="196"/>
    <cellStyle name="Normal 56 2" xfId="281"/>
    <cellStyle name="Normal 56 3" xfId="294"/>
    <cellStyle name="Normal 6" xfId="150"/>
    <cellStyle name="Normal 6 2" xfId="255"/>
    <cellStyle name="Normal 7" xfId="151"/>
    <cellStyle name="Normal 7 2" xfId="256"/>
    <cellStyle name="Normal 8" xfId="152"/>
    <cellStyle name="Normal 8 10" xfId="153"/>
    <cellStyle name="Normal 8 11" xfId="154"/>
    <cellStyle name="Normal 8 12" xfId="155"/>
    <cellStyle name="Normal 8 13" xfId="156"/>
    <cellStyle name="Normal 8 14" xfId="157"/>
    <cellStyle name="Normal 8 15" xfId="158"/>
    <cellStyle name="Normal 8 16" xfId="159"/>
    <cellStyle name="Normal 8 17" xfId="190"/>
    <cellStyle name="Normal 8 18" xfId="257"/>
    <cellStyle name="Normal 8 19" xfId="272"/>
    <cellStyle name="Normal 8 2" xfId="160"/>
    <cellStyle name="Normal 8 2 10" xfId="161"/>
    <cellStyle name="Normal 8 2 11" xfId="162"/>
    <cellStyle name="Normal 8 2 12" xfId="163"/>
    <cellStyle name="Normal 8 2 13" xfId="164"/>
    <cellStyle name="Normal 8 2 14" xfId="165"/>
    <cellStyle name="Normal 8 2 15" xfId="166"/>
    <cellStyle name="Normal 8 2 16" xfId="191"/>
    <cellStyle name="Normal 8 2 17" xfId="274"/>
    <cellStyle name="Normal 8 2 18" xfId="266"/>
    <cellStyle name="Normal 8 2 2" xfId="167"/>
    <cellStyle name="Normal 8 2 3" xfId="168"/>
    <cellStyle name="Normal 8 2 4" xfId="169"/>
    <cellStyle name="Normal 8 2 5" xfId="170"/>
    <cellStyle name="Normal 8 2 6" xfId="171"/>
    <cellStyle name="Normal 8 2 7" xfId="172"/>
    <cellStyle name="Normal 8 2 8" xfId="173"/>
    <cellStyle name="Normal 8 2 9" xfId="174"/>
    <cellStyle name="Normal 8 20" xfId="268"/>
    <cellStyle name="Normal 8 3" xfId="175"/>
    <cellStyle name="Normal 8 4" xfId="176"/>
    <cellStyle name="Normal 8 5" xfId="177"/>
    <cellStyle name="Normal 8 6" xfId="178"/>
    <cellStyle name="Normal 8 7" xfId="179"/>
    <cellStyle name="Normal 8 8" xfId="180"/>
    <cellStyle name="Normal 8 9" xfId="181"/>
    <cellStyle name="Normal 9" xfId="182"/>
    <cellStyle name="Normal 9 2" xfId="258"/>
    <cellStyle name="Normal_kto4 3" xfId="183"/>
    <cellStyle name="Normal_kto4 3 2" xfId="184"/>
    <cellStyle name="Note 2" xfId="235"/>
    <cellStyle name="Note 2 2" xfId="291"/>
    <cellStyle name="Note 2 3" xfId="284"/>
    <cellStyle name="Output 2" xfId="236"/>
    <cellStyle name="Output 2 2" xfId="292"/>
    <cellStyle name="Output 2 3" xfId="283"/>
    <cellStyle name="Title 2" xfId="237"/>
    <cellStyle name="Total 2" xfId="238"/>
    <cellStyle name="Total 2 2" xfId="293"/>
    <cellStyle name="Total 2 3" xfId="282"/>
    <cellStyle name="Warning Text 2" xfId="239"/>
  </cellStyles>
  <dxfs count="0"/>
  <tableStyles count="0" defaultTableStyle="TableStyleMedium9" defaultPivotStyle="PivotStyleLight16"/>
  <colors>
    <mruColors>
      <color rgb="FFF8F8F8"/>
      <color rgb="FFCC3300"/>
      <color rgb="FF85312F"/>
      <color rgb="FF948A5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11269280345569E-3"/>
          <c:y val="5.1213070889014584E-2"/>
          <c:w val="0.97611776188948751"/>
          <c:h val="0.52439147614565262"/>
        </c:manualLayout>
      </c:layout>
      <c:lineChart>
        <c:grouping val="standard"/>
        <c:varyColors val="0"/>
        <c:ser>
          <c:idx val="0"/>
          <c:order val="0"/>
          <c:tx>
            <c:strRef>
              <c:f>page1!$J$29</c:f>
              <c:strCache>
                <c:ptCount val="1"/>
                <c:pt idx="0">
                  <c:v>Milk, Condensed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4233880165874673E-2"/>
                  <c:y val="-2.2760433016243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1B-4252-9A50-24A97C11F847}"/>
                </c:ext>
              </c:extLst>
            </c:dLbl>
            <c:dLbl>
              <c:idx val="1"/>
              <c:layout>
                <c:manualLayout>
                  <c:x val="-3.0161834654024042E-2"/>
                  <c:y val="-2.20674715404014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1B-4252-9A50-24A97C11F847}"/>
                </c:ext>
              </c:extLst>
            </c:dLbl>
            <c:dLbl>
              <c:idx val="2"/>
              <c:layout>
                <c:manualLayout>
                  <c:x val="-2.6980146905217561E-2"/>
                  <c:y val="-5.6094899751602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61B-4252-9A50-24A97C11F847}"/>
                </c:ext>
              </c:extLst>
            </c:dLbl>
            <c:dLbl>
              <c:idx val="3"/>
              <c:layout>
                <c:manualLayout>
                  <c:x val="-2.7498205105424542E-2"/>
                  <c:y val="-1.6776981090603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61B-4252-9A50-24A97C11F847}"/>
                </c:ext>
              </c:extLst>
            </c:dLbl>
            <c:dLbl>
              <c:idx val="4"/>
              <c:layout>
                <c:manualLayout>
                  <c:x val="-2.9961682902758736E-2"/>
                  <c:y val="-2.191736406310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61B-4252-9A50-24A97C11F847}"/>
                </c:ext>
              </c:extLst>
            </c:dLbl>
            <c:dLbl>
              <c:idx val="5"/>
              <c:layout>
                <c:manualLayout>
                  <c:x val="-2.9251528962034676E-2"/>
                  <c:y val="-2.43403144826313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1B-4252-9A50-24A97C11F847}"/>
                </c:ext>
              </c:extLst>
            </c:dLbl>
            <c:dLbl>
              <c:idx val="6"/>
              <c:layout>
                <c:manualLayout>
                  <c:x val="-2.2956791664965819E-2"/>
                  <c:y val="-6.4690134969965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61B-4252-9A50-24A97C11F847}"/>
                </c:ext>
              </c:extLst>
            </c:dLbl>
            <c:dLbl>
              <c:idx val="7"/>
              <c:layout>
                <c:manualLayout>
                  <c:x val="-2.5868692956569624E-2"/>
                  <c:y val="-1.4255363976881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61B-4252-9A50-24A97C11F847}"/>
                </c:ext>
              </c:extLst>
            </c:dLbl>
            <c:dLbl>
              <c:idx val="8"/>
              <c:layout>
                <c:manualLayout>
                  <c:x val="-3.0146124828614517E-2"/>
                  <c:y val="-1.7085604684029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61B-4252-9A50-24A97C11F847}"/>
                </c:ext>
              </c:extLst>
            </c:dLbl>
            <c:dLbl>
              <c:idx val="9"/>
              <c:layout>
                <c:manualLayout>
                  <c:x val="-2.7234223537010986E-2"/>
                  <c:y val="-2.8533800780711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61B-4252-9A50-24A97C11F847}"/>
                </c:ext>
              </c:extLst>
            </c:dLbl>
            <c:dLbl>
              <c:idx val="10"/>
              <c:layout>
                <c:manualLayout>
                  <c:x val="-2.8175792815139065E-2"/>
                  <c:y val="-5.576398683877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61B-4252-9A50-24A97C11F847}"/>
                </c:ext>
              </c:extLst>
            </c:dLbl>
            <c:dLbl>
              <c:idx val="11"/>
              <c:layout>
                <c:manualLayout>
                  <c:x val="-2.5409464076895923E-2"/>
                  <c:y val="-4.47099776011424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61B-4252-9A50-24A97C11F847}"/>
                </c:ext>
              </c:extLst>
            </c:dLbl>
            <c:dLbl>
              <c:idx val="12"/>
              <c:layout>
                <c:manualLayout>
                  <c:x val="-9.2807755385284022E-3"/>
                  <c:y val="-1.19669038512798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page1!$I$30:$I$42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page1!$J$30:$J$42</c:f>
              <c:numCache>
                <c:formatCode>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</c:v>
                </c:pt>
                <c:pt idx="5">
                  <c:v>0.7</c:v>
                </c:pt>
                <c:pt idx="6">
                  <c:v>0.3</c:v>
                </c:pt>
                <c:pt idx="7">
                  <c:v>0.3</c:v>
                </c:pt>
                <c:pt idx="8">
                  <c:v>0.1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B61B-4252-9A50-24A97C11F847}"/>
            </c:ext>
          </c:extLst>
        </c:ser>
        <c:ser>
          <c:idx val="1"/>
          <c:order val="1"/>
          <c:tx>
            <c:strRef>
              <c:f>page1!$K$29</c:f>
              <c:strCache>
                <c:ptCount val="1"/>
                <c:pt idx="0">
                  <c:v>Milk and  evaporated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275652585248488E-2"/>
                  <c:y val="-6.41482271264797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61B-4252-9A50-24A97C11F847}"/>
                </c:ext>
              </c:extLst>
            </c:dLbl>
            <c:dLbl>
              <c:idx val="1"/>
              <c:layout>
                <c:manualLayout>
                  <c:x val="-2.9597751519357247E-2"/>
                  <c:y val="-6.1483315613807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61B-4252-9A50-24A97C11F847}"/>
                </c:ext>
              </c:extLst>
            </c:dLbl>
            <c:dLbl>
              <c:idx val="2"/>
              <c:layout>
                <c:manualLayout>
                  <c:x val="-2.6185650928422725E-2"/>
                  <c:y val="-3.7549811501075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61B-4252-9A50-24A97C11F847}"/>
                </c:ext>
              </c:extLst>
            </c:dLbl>
            <c:dLbl>
              <c:idx val="3"/>
              <c:layout>
                <c:manualLayout>
                  <c:x val="-2.8799653747427718E-2"/>
                  <c:y val="-2.867830953897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61B-4252-9A50-24A97C11F847}"/>
                </c:ext>
              </c:extLst>
            </c:dLbl>
            <c:dLbl>
              <c:idx val="4"/>
              <c:layout>
                <c:manualLayout>
                  <c:x val="-2.8624966683395005E-2"/>
                  <c:y val="-2.7577492821618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61B-4252-9A50-24A97C11F847}"/>
                </c:ext>
              </c:extLst>
            </c:dLbl>
            <c:dLbl>
              <c:idx val="5"/>
              <c:layout>
                <c:manualLayout>
                  <c:x val="-3.0715658684288251E-2"/>
                  <c:y val="-4.845900839061567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61B-4252-9A50-24A97C11F847}"/>
                </c:ext>
              </c:extLst>
            </c:dLbl>
            <c:dLbl>
              <c:idx val="6"/>
              <c:layout>
                <c:manualLayout>
                  <c:x val="-2.287244962889504E-2"/>
                  <c:y val="-3.2528739331094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61B-4252-9A50-24A97C11F847}"/>
                </c:ext>
              </c:extLst>
            </c:dLbl>
            <c:dLbl>
              <c:idx val="7"/>
              <c:layout>
                <c:manualLayout>
                  <c:x val="-2.732937095848564E-2"/>
                  <c:y val="-2.024185180080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61B-4252-9A50-24A97C11F847}"/>
                </c:ext>
              </c:extLst>
            </c:dLbl>
            <c:dLbl>
              <c:idx val="8"/>
              <c:layout>
                <c:manualLayout>
                  <c:x val="-2.8683645929131089E-2"/>
                  <c:y val="-3.7841296421657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61B-4252-9A50-24A97C11F847}"/>
                </c:ext>
              </c:extLst>
            </c:dLbl>
            <c:dLbl>
              <c:idx val="9"/>
              <c:layout>
                <c:manualLayout>
                  <c:x val="-2.7258985878561875E-2"/>
                  <c:y val="-4.335566337716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61B-4252-9A50-24A97C11F847}"/>
                </c:ext>
              </c:extLst>
            </c:dLbl>
            <c:dLbl>
              <c:idx val="10"/>
              <c:layout>
                <c:manualLayout>
                  <c:x val="-2.725973625254827E-2"/>
                  <c:y val="-2.5705557940422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61B-4252-9A50-24A97C11F847}"/>
                </c:ext>
              </c:extLst>
            </c:dLbl>
            <c:dLbl>
              <c:idx val="11"/>
              <c:layout>
                <c:manualLayout>
                  <c:x val="-2.7766538842959331E-2"/>
                  <c:y val="-5.4326185412023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61B-4252-9A50-24A97C11F847}"/>
                </c:ext>
              </c:extLst>
            </c:dLbl>
            <c:dLbl>
              <c:idx val="12"/>
              <c:layout>
                <c:manualLayout>
                  <c:x val="-9.3025363841338516E-3"/>
                  <c:y val="2.952714669885528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61B-4252-9A50-24A97C11F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page1!$I$30:$I$42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page1!$K$30:$K$42</c:f>
              <c:numCache>
                <c:formatCode>0.0</c:formatCode>
                <c:ptCount val="13"/>
                <c:pt idx="0">
                  <c:v>0.1</c:v>
                </c:pt>
                <c:pt idx="1">
                  <c:v>0.1</c:v>
                </c:pt>
                <c:pt idx="2">
                  <c:v>0.3</c:v>
                </c:pt>
                <c:pt idx="3">
                  <c:v>0.5</c:v>
                </c:pt>
                <c:pt idx="4">
                  <c:v>0.5</c:v>
                </c:pt>
                <c:pt idx="5">
                  <c:v>0.3</c:v>
                </c:pt>
                <c:pt idx="6">
                  <c:v>0.2</c:v>
                </c:pt>
                <c:pt idx="7">
                  <c:v>0.8</c:v>
                </c:pt>
                <c:pt idx="8">
                  <c:v>0.3</c:v>
                </c:pt>
                <c:pt idx="9">
                  <c:v>0.5</c:v>
                </c:pt>
                <c:pt idx="10">
                  <c:v>0.3</c:v>
                </c:pt>
                <c:pt idx="11">
                  <c:v>0.5</c:v>
                </c:pt>
                <c:pt idx="12">
                  <c:v>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B61B-4252-9A50-24A97C11F847}"/>
            </c:ext>
          </c:extLst>
        </c:ser>
        <c:ser>
          <c:idx val="2"/>
          <c:order val="2"/>
          <c:tx>
            <c:strRef>
              <c:f>page1!$L$29</c:f>
              <c:strCache>
                <c:ptCount val="1"/>
                <c:pt idx="0">
                  <c:v>Milk Powder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101673874258927E-2"/>
                  <c:y val="-9.1552370156148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61B-4252-9A50-24A97C11F847}"/>
                </c:ext>
              </c:extLst>
            </c:dLbl>
            <c:dLbl>
              <c:idx val="1"/>
              <c:layout>
                <c:manualLayout>
                  <c:x val="-2.91322194981979E-2"/>
                  <c:y val="-8.1675075092944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61B-4252-9A50-24A97C11F847}"/>
                </c:ext>
              </c:extLst>
            </c:dLbl>
            <c:dLbl>
              <c:idx val="2"/>
              <c:layout>
                <c:manualLayout>
                  <c:x val="-2.8321815592891462E-2"/>
                  <c:y val="-1.5808225948551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61B-4252-9A50-24A97C11F847}"/>
                </c:ext>
              </c:extLst>
            </c:dLbl>
            <c:dLbl>
              <c:idx val="3"/>
              <c:layout>
                <c:manualLayout>
                  <c:x val="-2.7100206743040766E-2"/>
                  <c:y val="9.7169996338706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61B-4252-9A50-24A97C11F847}"/>
                </c:ext>
              </c:extLst>
            </c:dLbl>
            <c:dLbl>
              <c:idx val="4"/>
              <c:layout>
                <c:manualLayout>
                  <c:x val="-2.5625121560585797E-2"/>
                  <c:y val="-2.1806250185948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61B-4252-9A50-24A97C11F847}"/>
                </c:ext>
              </c:extLst>
            </c:dLbl>
            <c:dLbl>
              <c:idx val="5"/>
              <c:layout>
                <c:manualLayout>
                  <c:x val="-2.9111058951781569E-2"/>
                  <c:y val="-2.04932241786225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61B-4252-9A50-24A97C11F847}"/>
                </c:ext>
              </c:extLst>
            </c:dLbl>
            <c:dLbl>
              <c:idx val="6"/>
              <c:layout>
                <c:manualLayout>
                  <c:x val="-2.6082549542692148E-2"/>
                  <c:y val="-1.721020377556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61B-4252-9A50-24A97C11F847}"/>
                </c:ext>
              </c:extLst>
            </c:dLbl>
            <c:dLbl>
              <c:idx val="7"/>
              <c:layout>
                <c:manualLayout>
                  <c:x val="-3.3735913979527396E-2"/>
                  <c:y val="-3.8283588116036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61B-4252-9A50-24A97C11F847}"/>
                </c:ext>
              </c:extLst>
            </c:dLbl>
            <c:dLbl>
              <c:idx val="8"/>
              <c:layout>
                <c:manualLayout>
                  <c:x val="-3.1582190563776986E-2"/>
                  <c:y val="-3.2996874846307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61B-4252-9A50-24A97C11F847}"/>
                </c:ext>
              </c:extLst>
            </c:dLbl>
            <c:dLbl>
              <c:idx val="9"/>
              <c:layout>
                <c:manualLayout>
                  <c:x val="-3.1354527096304798E-2"/>
                  <c:y val="-3.4397941903836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61B-4252-9A50-24A97C11F847}"/>
                </c:ext>
              </c:extLst>
            </c:dLbl>
            <c:dLbl>
              <c:idx val="10"/>
              <c:layout>
                <c:manualLayout>
                  <c:x val="-3.1298699271717023E-2"/>
                  <c:y val="-5.9329649371963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61B-4252-9A50-24A97C11F847}"/>
                </c:ext>
              </c:extLst>
            </c:dLbl>
            <c:dLbl>
              <c:idx val="11"/>
              <c:layout>
                <c:manualLayout>
                  <c:x val="-2.9607506381180381E-2"/>
                  <c:y val="-2.3847284601498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61B-4252-9A50-24A97C11F847}"/>
                </c:ext>
              </c:extLst>
            </c:dLbl>
            <c:dLbl>
              <c:idx val="12"/>
              <c:layout>
                <c:manualLayout>
                  <c:x val="-7.9716730818640003E-3"/>
                  <c:y val="-3.2772218373377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B61B-4252-9A50-24A97C11F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page1!$I$30:$I$42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page1!$L$30:$L$42</c:f>
              <c:numCache>
                <c:formatCode>0.0</c:formatCode>
                <c:ptCount val="13"/>
                <c:pt idx="0">
                  <c:v>0.9</c:v>
                </c:pt>
                <c:pt idx="1">
                  <c:v>2.5</c:v>
                </c:pt>
                <c:pt idx="2">
                  <c:v>5.6</c:v>
                </c:pt>
                <c:pt idx="3">
                  <c:v>1.8</c:v>
                </c:pt>
                <c:pt idx="4">
                  <c:v>3.3</c:v>
                </c:pt>
                <c:pt idx="5">
                  <c:v>2</c:v>
                </c:pt>
                <c:pt idx="6">
                  <c:v>5</c:v>
                </c:pt>
                <c:pt idx="7">
                  <c:v>3.9</c:v>
                </c:pt>
                <c:pt idx="8">
                  <c:v>3.2</c:v>
                </c:pt>
                <c:pt idx="9">
                  <c:v>2.6</c:v>
                </c:pt>
                <c:pt idx="10">
                  <c:v>1.1000000000000001</c:v>
                </c:pt>
                <c:pt idx="11">
                  <c:v>4.0999999999999996</c:v>
                </c:pt>
                <c:pt idx="12">
                  <c:v>0.8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B61B-4252-9A50-24A97C11F847}"/>
            </c:ext>
          </c:extLst>
        </c:ser>
        <c:ser>
          <c:idx val="3"/>
          <c:order val="3"/>
          <c:tx>
            <c:strRef>
              <c:f>page1!$M$29</c:f>
              <c:strCache>
                <c:ptCount val="1"/>
                <c:pt idx="0">
                  <c:v>Others Milk, food including  malted milk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739336885503737E-2"/>
                  <c:y val="-5.3699272416617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61B-4252-9A50-24A97C11F847}"/>
                </c:ext>
              </c:extLst>
            </c:dLbl>
            <c:dLbl>
              <c:idx val="1"/>
              <c:layout>
                <c:manualLayout>
                  <c:x val="-2.9312459329729937E-2"/>
                  <c:y val="3.3037252293469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61B-4252-9A50-24A97C11F847}"/>
                </c:ext>
              </c:extLst>
            </c:dLbl>
            <c:dLbl>
              <c:idx val="2"/>
              <c:layout>
                <c:manualLayout>
                  <c:x val="-2.9106706782660478E-2"/>
                  <c:y val="-2.2464736523495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B61B-4252-9A50-24A97C11F847}"/>
                </c:ext>
              </c:extLst>
            </c:dLbl>
            <c:dLbl>
              <c:idx val="3"/>
              <c:layout>
                <c:manualLayout>
                  <c:x val="-2.58419796426539E-2"/>
                  <c:y val="-3.5899193604698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B61B-4252-9A50-24A97C11F847}"/>
                </c:ext>
              </c:extLst>
            </c:dLbl>
            <c:dLbl>
              <c:idx val="4"/>
              <c:layout>
                <c:manualLayout>
                  <c:x val="-2.5800859148199462E-2"/>
                  <c:y val="-1.72612068667161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B61B-4252-9A50-24A97C11F847}"/>
                </c:ext>
              </c:extLst>
            </c:dLbl>
            <c:dLbl>
              <c:idx val="5"/>
              <c:layout>
                <c:manualLayout>
                  <c:x val="-2.9290548409327207E-2"/>
                  <c:y val="-5.5852027888975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B61B-4252-9A50-24A97C11F847}"/>
                </c:ext>
              </c:extLst>
            </c:dLbl>
            <c:dLbl>
              <c:idx val="6"/>
              <c:layout>
                <c:manualLayout>
                  <c:x val="-2.5436477540406139E-2"/>
                  <c:y val="-3.9903543439757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B61B-4252-9A50-24A97C11F847}"/>
                </c:ext>
              </c:extLst>
            </c:dLbl>
            <c:dLbl>
              <c:idx val="7"/>
              <c:layout>
                <c:manualLayout>
                  <c:x val="-2.9670537796037476E-2"/>
                  <c:y val="-3.0804045516615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B61B-4252-9A50-24A97C11F847}"/>
                </c:ext>
              </c:extLst>
            </c:dLbl>
            <c:dLbl>
              <c:idx val="8"/>
              <c:layout>
                <c:manualLayout>
                  <c:x val="-2.949224893687015E-2"/>
                  <c:y val="-2.3819194546383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B61B-4252-9A50-24A97C11F847}"/>
                </c:ext>
              </c:extLst>
            </c:dLbl>
            <c:dLbl>
              <c:idx val="9"/>
              <c:layout>
                <c:manualLayout>
                  <c:x val="-2.9950277218165535E-2"/>
                  <c:y val="2.470037201897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B61B-4252-9A50-24A97C11F847}"/>
                </c:ext>
              </c:extLst>
            </c:dLbl>
            <c:dLbl>
              <c:idx val="10"/>
              <c:layout>
                <c:manualLayout>
                  <c:x val="-2.9572538953414381E-2"/>
                  <c:y val="-7.7220805132368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B61B-4252-9A50-24A97C11F847}"/>
                </c:ext>
              </c:extLst>
            </c:dLbl>
            <c:dLbl>
              <c:idx val="11"/>
              <c:layout>
                <c:manualLayout>
                  <c:x val="-2.9023115120576096E-2"/>
                  <c:y val="4.3086379199482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B61B-4252-9A50-24A97C11F847}"/>
                </c:ext>
              </c:extLst>
            </c:dLbl>
            <c:dLbl>
              <c:idx val="12"/>
              <c:layout>
                <c:manualLayout>
                  <c:x val="-1.1681371995802709E-2"/>
                  <c:y val="-2.1134102306129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B61B-4252-9A50-24A97C11F84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page1!$I$30:$I$42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page1!$M$30:$M$42</c:f>
              <c:numCache>
                <c:formatCode>0.0</c:formatCode>
                <c:ptCount val="13"/>
                <c:pt idx="0">
                  <c:v>0.79999999999999993</c:v>
                </c:pt>
                <c:pt idx="1">
                  <c:v>2.2000000000000002</c:v>
                </c:pt>
                <c:pt idx="2">
                  <c:v>3.6</c:v>
                </c:pt>
                <c:pt idx="3">
                  <c:v>2.4</c:v>
                </c:pt>
                <c:pt idx="4">
                  <c:v>1.7000000000000002</c:v>
                </c:pt>
                <c:pt idx="5">
                  <c:v>2</c:v>
                </c:pt>
                <c:pt idx="6">
                  <c:v>2.4</c:v>
                </c:pt>
                <c:pt idx="7">
                  <c:v>2.8</c:v>
                </c:pt>
                <c:pt idx="8">
                  <c:v>2.5</c:v>
                </c:pt>
                <c:pt idx="9">
                  <c:v>2.4</c:v>
                </c:pt>
                <c:pt idx="10">
                  <c:v>1.4</c:v>
                </c:pt>
                <c:pt idx="11">
                  <c:v>3.5</c:v>
                </c:pt>
                <c:pt idx="12">
                  <c:v>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B61B-4252-9A50-24A97C11F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723328"/>
        <c:axId val="207056896"/>
      </c:lineChart>
      <c:catAx>
        <c:axId val="20672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05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056896"/>
        <c:scaling>
          <c:orientation val="minMax"/>
          <c:max val="6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" sourceLinked="1"/>
        <c:majorTickMark val="out"/>
        <c:minorTickMark val="none"/>
        <c:tickLblPos val="none"/>
        <c:crossAx val="20672332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128569979277672"/>
          <c:y val="0.84265151245234649"/>
          <c:w val="0.78185187497448771"/>
          <c:h val="0.12718257502880004"/>
        </c:manualLayout>
      </c:layout>
      <c:overlay val="0"/>
      <c:txPr>
        <a:bodyPr/>
        <a:lstStyle/>
        <a:p>
          <a:pPr>
            <a:defRPr lang="en-US"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1714957264958364E-2"/>
          <c:y val="4.7722883012184324E-2"/>
          <c:w val="0.97645149007536869"/>
          <c:h val="0.52849529473437773"/>
        </c:manualLayout>
      </c:layout>
      <c:lineChart>
        <c:grouping val="standard"/>
        <c:varyColors val="0"/>
        <c:ser>
          <c:idx val="0"/>
          <c:order val="0"/>
          <c:tx>
            <c:strRef>
              <c:f>page2!$M$25</c:f>
              <c:strCache>
                <c:ptCount val="1"/>
                <c:pt idx="0">
                  <c:v> Taste 
 Powder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289602350591139E-2"/>
                  <c:y val="-1.1961655520607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6A-4A31-AFD3-1AAE63D236F5}"/>
                </c:ext>
              </c:extLst>
            </c:dLbl>
            <c:dLbl>
              <c:idx val="1"/>
              <c:layout>
                <c:manualLayout>
                  <c:x val="-3.8703313357954135E-2"/>
                  <c:y val="-6.59615130139147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74989607434674E-2"/>
                  <c:y val="-5.9175586058773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6A-4A31-AFD3-1AAE63D236F5}"/>
                </c:ext>
              </c:extLst>
            </c:dLbl>
            <c:dLbl>
              <c:idx val="3"/>
              <c:layout>
                <c:manualLayout>
                  <c:x val="-2.8790095928274487E-2"/>
                  <c:y val="-4.1432230433322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6A-4A31-AFD3-1AAE63D236F5}"/>
                </c:ext>
              </c:extLst>
            </c:dLbl>
            <c:dLbl>
              <c:idx val="4"/>
              <c:layout>
                <c:manualLayout>
                  <c:x val="-2.5052696676189812E-2"/>
                  <c:y val="-4.6025844606630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6A-4A31-AFD3-1AAE63D236F5}"/>
                </c:ext>
              </c:extLst>
            </c:dLbl>
            <c:dLbl>
              <c:idx val="5"/>
              <c:layout>
                <c:manualLayout>
                  <c:x val="-2.8730979538675015E-2"/>
                  <c:y val="-6.1641657624362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6A-4A31-AFD3-1AAE63D236F5}"/>
                </c:ext>
              </c:extLst>
            </c:dLbl>
            <c:dLbl>
              <c:idx val="6"/>
              <c:layout>
                <c:manualLayout>
                  <c:x val="-2.2612546794704442E-2"/>
                  <c:y val="-5.81530781520493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6A-4A31-AFD3-1AAE63D236F5}"/>
                </c:ext>
              </c:extLst>
            </c:dLbl>
            <c:dLbl>
              <c:idx val="7"/>
              <c:layout>
                <c:manualLayout>
                  <c:x val="-1.92762409123639E-2"/>
                  <c:y val="-2.1534415366293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6A-4A31-AFD3-1AAE63D236F5}"/>
                </c:ext>
              </c:extLst>
            </c:dLbl>
            <c:dLbl>
              <c:idx val="8"/>
              <c:layout>
                <c:manualLayout>
                  <c:x val="-1.8775259563793462E-2"/>
                  <c:y val="-6.3625103062875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6A-4A31-AFD3-1AAE63D236F5}"/>
                </c:ext>
              </c:extLst>
            </c:dLbl>
            <c:dLbl>
              <c:idx val="9"/>
              <c:layout>
                <c:manualLayout>
                  <c:x val="-2.2542128306970478E-2"/>
                  <c:y val="-2.1823563990594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6A-4A31-AFD3-1AAE63D236F5}"/>
                </c:ext>
              </c:extLst>
            </c:dLbl>
            <c:dLbl>
              <c:idx val="10"/>
              <c:layout>
                <c:manualLayout>
                  <c:x val="-2.353042721885637E-2"/>
                  <c:y val="-2.7093766859050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6A-4A31-AFD3-1AAE63D236F5}"/>
                </c:ext>
              </c:extLst>
            </c:dLbl>
            <c:dLbl>
              <c:idx val="11"/>
              <c:layout>
                <c:manualLayout>
                  <c:x val="-1.6779463684296236E-2"/>
                  <c:y val="-2.8606946183365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6.3642487166980233E-4"/>
                  <c:y val="-5.8007540130902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6A-4A31-AFD3-1AAE63D236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page2!$L$26:$L$38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page2!$M$26:$M$38</c:f>
              <c:numCache>
                <c:formatCode>0.0</c:formatCode>
                <c:ptCount val="13"/>
                <c:pt idx="0">
                  <c:v>3</c:v>
                </c:pt>
                <c:pt idx="1">
                  <c:v>2.8</c:v>
                </c:pt>
                <c:pt idx="2">
                  <c:v>3.2</c:v>
                </c:pt>
                <c:pt idx="3">
                  <c:v>5.4</c:v>
                </c:pt>
                <c:pt idx="4">
                  <c:v>3.5</c:v>
                </c:pt>
                <c:pt idx="5">
                  <c:v>2.6</c:v>
                </c:pt>
                <c:pt idx="6">
                  <c:v>4.1999999999999993</c:v>
                </c:pt>
                <c:pt idx="7">
                  <c:v>3.6</c:v>
                </c:pt>
                <c:pt idx="8">
                  <c:v>4.7</c:v>
                </c:pt>
                <c:pt idx="9">
                  <c:v>4.0999999999999996</c:v>
                </c:pt>
                <c:pt idx="10">
                  <c:v>1.9000000000000001</c:v>
                </c:pt>
                <c:pt idx="11">
                  <c:v>3.2</c:v>
                </c:pt>
                <c:pt idx="12">
                  <c:v>4.5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336A-4A31-AFD3-1AAE63D236F5}"/>
            </c:ext>
          </c:extLst>
        </c:ser>
        <c:ser>
          <c:idx val="1"/>
          <c:order val="1"/>
          <c:tx>
            <c:strRef>
              <c:f>page2!$N$25</c:f>
              <c:strCache>
                <c:ptCount val="1"/>
                <c:pt idx="0">
                  <c:v> Edible vegetable 
 oil and other 
 hydrogenated oils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3755226116646936E-2"/>
                  <c:y val="-2.2644567950244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36A-4A31-AFD3-1AAE63D236F5}"/>
                </c:ext>
              </c:extLst>
            </c:dLbl>
            <c:dLbl>
              <c:idx val="1"/>
              <c:layout>
                <c:manualLayout>
                  <c:x val="-3.7500871019441155E-2"/>
                  <c:y val="-6.1170361661628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36A-4A31-AFD3-1AAE63D236F5}"/>
                </c:ext>
              </c:extLst>
            </c:dLbl>
            <c:dLbl>
              <c:idx val="2"/>
              <c:layout>
                <c:manualLayout>
                  <c:x val="-3.3796570506120366E-2"/>
                  <c:y val="-2.401810343950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36A-4A31-AFD3-1AAE63D236F5}"/>
                </c:ext>
              </c:extLst>
            </c:dLbl>
            <c:dLbl>
              <c:idx val="3"/>
              <c:layout>
                <c:manualLayout>
                  <c:x val="-2.9290932106937995E-2"/>
                  <c:y val="-2.7296393562769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0371681415929195E-2"/>
                      <c:h val="8.041219911535407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336A-4A31-AFD3-1AAE63D236F5}"/>
                </c:ext>
              </c:extLst>
            </c:dLbl>
            <c:dLbl>
              <c:idx val="4"/>
              <c:layout>
                <c:manualLayout>
                  <c:x val="-3.0800318003302185E-2"/>
                  <c:y val="-2.5622885187932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36A-4A31-AFD3-1AAE63D236F5}"/>
                </c:ext>
              </c:extLst>
            </c:dLbl>
            <c:dLbl>
              <c:idx val="5"/>
              <c:layout>
                <c:manualLayout>
                  <c:x val="-3.4747433396046731E-2"/>
                  <c:y val="-3.9116178581244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36A-4A31-AFD3-1AAE63D236F5}"/>
                </c:ext>
              </c:extLst>
            </c:dLbl>
            <c:dLbl>
              <c:idx val="6"/>
              <c:layout>
                <c:manualLayout>
                  <c:x val="-3.430089076254849E-2"/>
                  <c:y val="-2.0842240001628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36A-4A31-AFD3-1AAE63D236F5}"/>
                </c:ext>
              </c:extLst>
            </c:dLbl>
            <c:dLbl>
              <c:idx val="7"/>
              <c:layout>
                <c:manualLayout>
                  <c:x val="-3.4065425173623209E-2"/>
                  <c:y val="-5.3977590822568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36A-4A31-AFD3-1AAE63D236F5}"/>
                </c:ext>
              </c:extLst>
            </c:dLbl>
            <c:dLbl>
              <c:idx val="8"/>
              <c:layout>
                <c:manualLayout>
                  <c:x val="-3.5026449957029707E-2"/>
                  <c:y val="-4.757814965238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1652846491533826E-2"/>
                  <c:y val="-2.2710413676570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36A-4A31-AFD3-1AAE63D236F5}"/>
                </c:ext>
              </c:extLst>
            </c:dLbl>
            <c:dLbl>
              <c:idx val="10"/>
              <c:layout>
                <c:manualLayout>
                  <c:x val="-3.7476337305181982E-2"/>
                  <c:y val="-5.1991721888010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36A-4A31-AFD3-1AAE63D236F5}"/>
                </c:ext>
              </c:extLst>
            </c:dLbl>
            <c:dLbl>
              <c:idx val="11"/>
              <c:layout>
                <c:manualLayout>
                  <c:x val="-3.6143096880589039E-2"/>
                  <c:y val="-3.9456540548243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36A-4A31-AFD3-1AAE63D236F5}"/>
                </c:ext>
              </c:extLst>
            </c:dLbl>
            <c:dLbl>
              <c:idx val="12"/>
              <c:layout>
                <c:manualLayout>
                  <c:x val="-1.4516990685898776E-7"/>
                  <c:y val="-2.423886157510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36A-4A31-AFD3-1AAE63D236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page2!$L$26:$L$38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page2!$N$26:$N$38</c:f>
              <c:numCache>
                <c:formatCode>0.0</c:formatCode>
                <c:ptCount val="13"/>
                <c:pt idx="0">
                  <c:v>91</c:v>
                </c:pt>
                <c:pt idx="1">
                  <c:v>60.1</c:v>
                </c:pt>
                <c:pt idx="2">
                  <c:v>86.2</c:v>
                </c:pt>
                <c:pt idx="3">
                  <c:v>86.5</c:v>
                </c:pt>
                <c:pt idx="4">
                  <c:v>66</c:v>
                </c:pt>
                <c:pt idx="5">
                  <c:v>66.100000000000009</c:v>
                </c:pt>
                <c:pt idx="6">
                  <c:v>99.199999999999989</c:v>
                </c:pt>
                <c:pt idx="7">
                  <c:v>65.900000000000006</c:v>
                </c:pt>
                <c:pt idx="8">
                  <c:v>52.3</c:v>
                </c:pt>
                <c:pt idx="9">
                  <c:v>91.6</c:v>
                </c:pt>
                <c:pt idx="10">
                  <c:v>69.8</c:v>
                </c:pt>
                <c:pt idx="11">
                  <c:v>49.8</c:v>
                </c:pt>
                <c:pt idx="12">
                  <c:v>82.7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336A-4A31-AFD3-1AAE63D236F5}"/>
            </c:ext>
          </c:extLst>
        </c:ser>
        <c:ser>
          <c:idx val="2"/>
          <c:order val="2"/>
          <c:tx>
            <c:strRef>
              <c:f>page2!$O$25</c:f>
              <c:strCache>
                <c:ptCount val="1"/>
                <c:pt idx="0">
                  <c:v> Pharmaceutical   
 products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8313851531832847E-2"/>
                  <c:y val="-1.9600395965024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36A-4A31-AFD3-1AAE63D236F5}"/>
                </c:ext>
              </c:extLst>
            </c:dLbl>
            <c:dLbl>
              <c:idx val="1"/>
              <c:layout>
                <c:manualLayout>
                  <c:x val="-4.1837062042159465E-2"/>
                  <c:y val="-2.9972847385511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36A-4A31-AFD3-1AAE63D236F5}"/>
                </c:ext>
              </c:extLst>
            </c:dLbl>
            <c:dLbl>
              <c:idx val="2"/>
              <c:layout>
                <c:manualLayout>
                  <c:x val="-3.6646255777762295E-2"/>
                  <c:y val="-1.698342596268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36A-4A31-AFD3-1AAE63D236F5}"/>
                </c:ext>
              </c:extLst>
            </c:dLbl>
            <c:dLbl>
              <c:idx val="3"/>
              <c:layout>
                <c:manualLayout>
                  <c:x val="-2.9439005411934161E-2"/>
                  <c:y val="-2.038577325149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36A-4A31-AFD3-1AAE63D236F5}"/>
                </c:ext>
              </c:extLst>
            </c:dLbl>
            <c:dLbl>
              <c:idx val="4"/>
              <c:layout>
                <c:manualLayout>
                  <c:x val="-3.1092490651058E-2"/>
                  <c:y val="-2.71096716238637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36A-4A31-AFD3-1AAE63D236F5}"/>
                </c:ext>
              </c:extLst>
            </c:dLbl>
            <c:dLbl>
              <c:idx val="5"/>
              <c:layout>
                <c:manualLayout>
                  <c:x val="-3.2810431328827258E-2"/>
                  <c:y val="-2.82646756445883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36A-4A31-AFD3-1AAE63D236F5}"/>
                </c:ext>
              </c:extLst>
            </c:dLbl>
            <c:dLbl>
              <c:idx val="6"/>
              <c:layout>
                <c:manualLayout>
                  <c:x val="-3.2743217661951617E-2"/>
                  <c:y val="-1.9042456815382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36A-4A31-AFD3-1AAE63D236F5}"/>
                </c:ext>
              </c:extLst>
            </c:dLbl>
            <c:dLbl>
              <c:idx val="7"/>
              <c:layout>
                <c:manualLayout>
                  <c:x val="-3.4903382967349211E-2"/>
                  <c:y val="-2.2896584429182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36A-4A31-AFD3-1AAE63D236F5}"/>
                </c:ext>
              </c:extLst>
            </c:dLbl>
            <c:dLbl>
              <c:idx val="8"/>
              <c:layout>
                <c:manualLayout>
                  <c:x val="-3.4713318467934871E-2"/>
                  <c:y val="-4.590751315642144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36A-4A31-AFD3-1AAE63D236F5}"/>
                </c:ext>
              </c:extLst>
            </c:dLbl>
            <c:dLbl>
              <c:idx val="9"/>
              <c:layout>
                <c:manualLayout>
                  <c:x val="-3.124259633475019E-2"/>
                  <c:y val="-1.653968302439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36A-4A31-AFD3-1AAE63D236F5}"/>
                </c:ext>
              </c:extLst>
            </c:dLbl>
            <c:dLbl>
              <c:idx val="10"/>
              <c:layout>
                <c:manualLayout>
                  <c:x val="-3.6675144589227229E-2"/>
                  <c:y val="-6.4760703270528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36A-4A31-AFD3-1AAE63D236F5}"/>
                </c:ext>
              </c:extLst>
            </c:dLbl>
            <c:dLbl>
              <c:idx val="11"/>
              <c:layout>
                <c:manualLayout>
                  <c:x val="-3.7188755719694329E-2"/>
                  <c:y val="-1.98217902912226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336A-4A31-AFD3-1AAE63D236F5}"/>
                </c:ext>
              </c:extLst>
            </c:dLbl>
            <c:dLbl>
              <c:idx val="12"/>
              <c:layout>
                <c:manualLayout>
                  <c:x val="0"/>
                  <c:y val="-3.2318800195437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336A-4A31-AFD3-1AAE63D236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page2!$L$26:$L$38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page2!$O$26:$O$38</c:f>
              <c:numCache>
                <c:formatCode>0.0</c:formatCode>
                <c:ptCount val="13"/>
                <c:pt idx="0">
                  <c:v>45.4</c:v>
                </c:pt>
                <c:pt idx="1">
                  <c:v>34.9</c:v>
                </c:pt>
                <c:pt idx="2">
                  <c:v>59.599999999999994</c:v>
                </c:pt>
                <c:pt idx="3">
                  <c:v>66.5</c:v>
                </c:pt>
                <c:pt idx="4">
                  <c:v>49.900000000000006</c:v>
                </c:pt>
                <c:pt idx="5">
                  <c:v>51.400000000000006</c:v>
                </c:pt>
                <c:pt idx="6">
                  <c:v>54.5</c:v>
                </c:pt>
                <c:pt idx="7">
                  <c:v>44.699999999999996</c:v>
                </c:pt>
                <c:pt idx="8">
                  <c:v>46.099999999999994</c:v>
                </c:pt>
                <c:pt idx="9">
                  <c:v>72.5</c:v>
                </c:pt>
                <c:pt idx="10">
                  <c:v>37</c:v>
                </c:pt>
                <c:pt idx="11">
                  <c:v>106.2</c:v>
                </c:pt>
                <c:pt idx="12">
                  <c:v>35.199999999999996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336A-4A31-AFD3-1AAE63D236F5}"/>
            </c:ext>
          </c:extLst>
        </c:ser>
        <c:ser>
          <c:idx val="3"/>
          <c:order val="3"/>
          <c:tx>
            <c:strRef>
              <c:f>page2!$P$25</c:f>
              <c:strCache>
                <c:ptCount val="1"/>
                <c:pt idx="0">
                  <c:v> Cement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4738461895802849E-2"/>
                  <c:y val="-2.384824055129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336A-4A31-AFD3-1AAE63D236F5}"/>
                </c:ext>
              </c:extLst>
            </c:dLbl>
            <c:dLbl>
              <c:idx val="1"/>
              <c:layout>
                <c:manualLayout>
                  <c:x val="-4.0600103360973687E-2"/>
                  <c:y val="-1.9723498844677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336A-4A31-AFD3-1AAE63D236F5}"/>
                </c:ext>
              </c:extLst>
            </c:dLbl>
            <c:dLbl>
              <c:idx val="2"/>
              <c:layout>
                <c:manualLayout>
                  <c:x val="-2.6248214050748335E-2"/>
                  <c:y val="-2.6479524841970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336A-4A31-AFD3-1AAE63D236F5}"/>
                </c:ext>
              </c:extLst>
            </c:dLbl>
            <c:dLbl>
              <c:idx val="3"/>
              <c:layout>
                <c:manualLayout>
                  <c:x val="-3.3884827904266328E-2"/>
                  <c:y val="-1.8566525763872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336A-4A31-AFD3-1AAE63D236F5}"/>
                </c:ext>
              </c:extLst>
            </c:dLbl>
            <c:dLbl>
              <c:idx val="4"/>
              <c:layout>
                <c:manualLayout>
                  <c:x val="-2.5799160337258726E-2"/>
                  <c:y val="-1.6648789711016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336A-4A31-AFD3-1AAE63D236F5}"/>
                </c:ext>
              </c:extLst>
            </c:dLbl>
            <c:dLbl>
              <c:idx val="5"/>
              <c:layout>
                <c:manualLayout>
                  <c:x val="-2.7530607155576783E-2"/>
                  <c:y val="-2.5440479173699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336A-4A31-AFD3-1AAE63D236F5}"/>
                </c:ext>
              </c:extLst>
            </c:dLbl>
            <c:dLbl>
              <c:idx val="6"/>
              <c:layout>
                <c:manualLayout>
                  <c:x val="-2.5860151747628287E-2"/>
                  <c:y val="-2.534480542615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096590249227763E-2"/>
                  <c:y val="-5.6723071324599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0350207883306621E-2"/>
                  <c:y val="-2.42270920491444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336A-4A31-AFD3-1AAE63D236F5}"/>
                </c:ext>
              </c:extLst>
            </c:dLbl>
            <c:dLbl>
              <c:idx val="9"/>
              <c:layout>
                <c:manualLayout>
                  <c:x val="-2.4795165261421968E-2"/>
                  <c:y val="-6.81411019838968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336A-4A31-AFD3-1AAE63D236F5}"/>
                </c:ext>
              </c:extLst>
            </c:dLbl>
            <c:dLbl>
              <c:idx val="10"/>
              <c:layout>
                <c:manualLayout>
                  <c:x val="-2.149763082712006E-2"/>
                  <c:y val="-5.6407202695412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336A-4A31-AFD3-1AAE63D236F5}"/>
                </c:ext>
              </c:extLst>
            </c:dLbl>
            <c:dLbl>
              <c:idx val="11"/>
              <c:layout>
                <c:manualLayout>
                  <c:x val="-1.6940900362953801E-2"/>
                  <c:y val="-6.61676387658920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336A-4A31-AFD3-1AAE63D236F5}"/>
                </c:ext>
              </c:extLst>
            </c:dLbl>
            <c:dLbl>
              <c:idx val="12"/>
              <c:layout>
                <c:manualLayout>
                  <c:x val="0"/>
                  <c:y val="-2.423886157510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336A-4A31-AFD3-1AAE63D236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page2!$L$26:$L$38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page2!$P$26:$P$38</c:f>
              <c:numCache>
                <c:formatCode>0.0</c:formatCode>
                <c:ptCount val="13"/>
                <c:pt idx="0">
                  <c:v>8.5</c:v>
                </c:pt>
                <c:pt idx="1">
                  <c:v>2.5</c:v>
                </c:pt>
                <c:pt idx="2">
                  <c:v>1.8</c:v>
                </c:pt>
                <c:pt idx="3">
                  <c:v>2.6</c:v>
                </c:pt>
                <c:pt idx="4">
                  <c:v>2.8</c:v>
                </c:pt>
                <c:pt idx="5">
                  <c:v>1</c:v>
                </c:pt>
                <c:pt idx="6">
                  <c:v>2.1</c:v>
                </c:pt>
                <c:pt idx="7">
                  <c:v>3.9</c:v>
                </c:pt>
                <c:pt idx="8">
                  <c:v>3.6</c:v>
                </c:pt>
                <c:pt idx="9">
                  <c:v>4.4000000000000004</c:v>
                </c:pt>
                <c:pt idx="10">
                  <c:v>5.0999999999999996</c:v>
                </c:pt>
                <c:pt idx="11">
                  <c:v>3.7</c:v>
                </c:pt>
                <c:pt idx="12">
                  <c:v>2.7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336A-4A31-AFD3-1AAE63D236F5}"/>
            </c:ext>
          </c:extLst>
        </c:ser>
        <c:ser>
          <c:idx val="4"/>
          <c:order val="4"/>
          <c:tx>
            <c:strRef>
              <c:f>page2!$Q$25</c:f>
              <c:strCache>
                <c:ptCount val="1"/>
                <c:pt idx="0">
                  <c:v> Chemical elements
 and compounds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1787477063154716E-2"/>
                  <c:y val="-3.119019808430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336A-4A31-AFD3-1AAE63D236F5}"/>
                </c:ext>
              </c:extLst>
            </c:dLbl>
            <c:dLbl>
              <c:idx val="1"/>
              <c:layout>
                <c:manualLayout>
                  <c:x val="-4.6059943557940214E-2"/>
                  <c:y val="-6.6519770258853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336A-4A31-AFD3-1AAE63D236F5}"/>
                </c:ext>
              </c:extLst>
            </c:dLbl>
            <c:dLbl>
              <c:idx val="2"/>
              <c:layout>
                <c:manualLayout>
                  <c:x val="-3.0576992311801731E-2"/>
                  <c:y val="-2.21244821408576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336A-4A31-AFD3-1AAE63D236F5}"/>
                </c:ext>
              </c:extLst>
            </c:dLbl>
            <c:dLbl>
              <c:idx val="3"/>
              <c:layout>
                <c:manualLayout>
                  <c:x val="-3.715435045176875E-2"/>
                  <c:y val="-4.423433189808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336A-4A31-AFD3-1AAE63D236F5}"/>
                </c:ext>
              </c:extLst>
            </c:dLbl>
            <c:dLbl>
              <c:idx val="4"/>
              <c:layout>
                <c:manualLayout>
                  <c:x val="-3.1733996469467868E-2"/>
                  <c:y val="-3.9347751956922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336A-4A31-AFD3-1AAE63D236F5}"/>
                </c:ext>
              </c:extLst>
            </c:dLbl>
            <c:dLbl>
              <c:idx val="5"/>
              <c:layout>
                <c:manualLayout>
                  <c:x val="-3.2471609132766394E-2"/>
                  <c:y val="-5.90912150833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336A-4A31-AFD3-1AAE63D236F5}"/>
                </c:ext>
              </c:extLst>
            </c:dLbl>
            <c:dLbl>
              <c:idx val="6"/>
              <c:layout>
                <c:manualLayout>
                  <c:x val="-3.2224036452394272E-2"/>
                  <c:y val="-6.0679493613914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336A-4A31-AFD3-1AAE63D236F5}"/>
                </c:ext>
              </c:extLst>
            </c:dLbl>
            <c:dLbl>
              <c:idx val="7"/>
              <c:layout>
                <c:manualLayout>
                  <c:x val="-2.5846921236615333E-2"/>
                  <c:y val="-4.540015115888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336A-4A31-AFD3-1AAE63D236F5}"/>
                </c:ext>
              </c:extLst>
            </c:dLbl>
            <c:dLbl>
              <c:idx val="8"/>
              <c:layout>
                <c:manualLayout>
                  <c:x val="-2.6005284197362089E-2"/>
                  <c:y val="-5.2562384849502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336A-4A31-AFD3-1AAE63D236F5}"/>
                </c:ext>
              </c:extLst>
            </c:dLbl>
            <c:dLbl>
              <c:idx val="9"/>
              <c:layout>
                <c:manualLayout>
                  <c:x val="-3.3523737550754738E-2"/>
                  <c:y val="-5.2066792377927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336A-4A31-AFD3-1AAE63D236F5}"/>
                </c:ext>
              </c:extLst>
            </c:dLbl>
            <c:dLbl>
              <c:idx val="10"/>
              <c:layout>
                <c:manualLayout>
                  <c:x val="-3.0736230287603351E-2"/>
                  <c:y val="-5.39524612941643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336A-4A31-AFD3-1AAE63D236F5}"/>
                </c:ext>
              </c:extLst>
            </c:dLbl>
            <c:dLbl>
              <c:idx val="11"/>
              <c:layout>
                <c:manualLayout>
                  <c:x val="-2.3736441130699507E-2"/>
                  <c:y val="-5.0747014993739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336A-4A31-AFD3-1AAE63D236F5}"/>
                </c:ext>
              </c:extLst>
            </c:dLbl>
            <c:dLbl>
              <c:idx val="12"/>
              <c:layout>
                <c:manualLayout>
                  <c:x val="0"/>
                  <c:y val="-4.4437912887694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336A-4A31-AFD3-1AAE63D236F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page2!$L$26:$L$38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page2!$Q$26:$Q$38</c:f>
              <c:numCache>
                <c:formatCode>0.0</c:formatCode>
                <c:ptCount val="13"/>
                <c:pt idx="0">
                  <c:v>14.600000000000001</c:v>
                </c:pt>
                <c:pt idx="1">
                  <c:v>12</c:v>
                </c:pt>
                <c:pt idx="2">
                  <c:v>19.7</c:v>
                </c:pt>
                <c:pt idx="3">
                  <c:v>14</c:v>
                </c:pt>
                <c:pt idx="4">
                  <c:v>13.3</c:v>
                </c:pt>
                <c:pt idx="5">
                  <c:v>11.100000000000001</c:v>
                </c:pt>
                <c:pt idx="6">
                  <c:v>14.5</c:v>
                </c:pt>
                <c:pt idx="7">
                  <c:v>14.7</c:v>
                </c:pt>
                <c:pt idx="8">
                  <c:v>15.6</c:v>
                </c:pt>
                <c:pt idx="9">
                  <c:v>17.399999999999999</c:v>
                </c:pt>
                <c:pt idx="10">
                  <c:v>14.2</c:v>
                </c:pt>
                <c:pt idx="11">
                  <c:v>16.100000000000001</c:v>
                </c:pt>
                <c:pt idx="12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45-336A-4A31-AFD3-1AAE63D2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80416"/>
        <c:axId val="187581952"/>
      </c:lineChart>
      <c:catAx>
        <c:axId val="1875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758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81952"/>
        <c:scaling>
          <c:orientation val="minMax"/>
          <c:max val="12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187580416"/>
        <c:crosses val="autoZero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233960131754068"/>
          <c:y val="0.83359747157550912"/>
          <c:w val="0.87273233287699503"/>
          <c:h val="0.16396489501312494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444456370899085E-3"/>
          <c:y val="1.0031827918061967E-2"/>
          <c:w val="0.9826116027106"/>
          <c:h val="0.34560819983709146"/>
        </c:manualLayout>
      </c:layout>
      <c:lineChart>
        <c:grouping val="standard"/>
        <c:varyColors val="0"/>
        <c:ser>
          <c:idx val="0"/>
          <c:order val="0"/>
          <c:tx>
            <c:strRef>
              <c:f>page3!$J$31</c:f>
              <c:strCache>
                <c:ptCount val="1"/>
                <c:pt idx="0">
                  <c:v>Fertilizers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4577222265685517E-2"/>
                  <c:y val="-4.5324723388506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6F5-4F14-8FA5-BACD116D9504}"/>
                </c:ext>
              </c:extLst>
            </c:dLbl>
            <c:dLbl>
              <c:idx val="1"/>
              <c:layout>
                <c:manualLayout>
                  <c:x val="-3.7059742519825217E-2"/>
                  <c:y val="-6.9658667628302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F5-4F14-8FA5-BACD116D9504}"/>
                </c:ext>
              </c:extLst>
            </c:dLbl>
            <c:dLbl>
              <c:idx val="2"/>
              <c:layout>
                <c:manualLayout>
                  <c:x val="-2.9393346121647193E-2"/>
                  <c:y val="-5.254273172699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F5-4F14-8FA5-BACD116D9504}"/>
                </c:ext>
              </c:extLst>
            </c:dLbl>
            <c:dLbl>
              <c:idx val="3"/>
              <c:layout>
                <c:manualLayout>
                  <c:x val="-2.5849546584454798E-2"/>
                  <c:y val="-5.28275431356462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F5-4F14-8FA5-BACD116D9504}"/>
                </c:ext>
              </c:extLst>
            </c:dLbl>
            <c:dLbl>
              <c:idx val="4"/>
              <c:layout>
                <c:manualLayout>
                  <c:x val="-3.1153299233822186E-2"/>
                  <c:y val="-3.2914534386605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F5-4F14-8FA5-BACD116D9504}"/>
                </c:ext>
              </c:extLst>
            </c:dLbl>
            <c:dLbl>
              <c:idx val="5"/>
              <c:layout>
                <c:manualLayout>
                  <c:x val="-3.5105466937926558E-2"/>
                  <c:y val="-0.116657946119782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F5-4F14-8FA5-BACD116D9504}"/>
                </c:ext>
              </c:extLst>
            </c:dLbl>
            <c:dLbl>
              <c:idx val="6"/>
              <c:layout>
                <c:manualLayout>
                  <c:x val="-3.8762472750205418E-2"/>
                  <c:y val="-8.58637808037366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F5-4F14-8FA5-BACD116D9504}"/>
                </c:ext>
              </c:extLst>
            </c:dLbl>
            <c:dLbl>
              <c:idx val="7"/>
              <c:layout>
                <c:manualLayout>
                  <c:x val="-3.6166782483574723E-2"/>
                  <c:y val="-8.072078510445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F5-4F14-8FA5-BACD116D9504}"/>
                </c:ext>
              </c:extLst>
            </c:dLbl>
            <c:dLbl>
              <c:idx val="8"/>
              <c:layout>
                <c:manualLayout>
                  <c:x val="-1.8295628349708187E-2"/>
                  <c:y val="-8.97078844253401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F5-4F14-8FA5-BACD116D9504}"/>
                </c:ext>
              </c:extLst>
            </c:dLbl>
            <c:dLbl>
              <c:idx val="9"/>
              <c:layout>
                <c:manualLayout>
                  <c:x val="-2.5951600325180672E-2"/>
                  <c:y val="-7.9600033422690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6F5-4F14-8FA5-BACD116D9504}"/>
                </c:ext>
              </c:extLst>
            </c:dLbl>
            <c:dLbl>
              <c:idx val="10"/>
              <c:layout>
                <c:manualLayout>
                  <c:x val="-2.5972124104433038E-2"/>
                  <c:y val="-9.5798823364259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6F5-4F14-8FA5-BACD116D9504}"/>
                </c:ext>
              </c:extLst>
            </c:dLbl>
            <c:dLbl>
              <c:idx val="11"/>
              <c:layout>
                <c:manualLayout>
                  <c:x val="-1.6260888547961153E-2"/>
                  <c:y val="-0.122403935731696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6F5-4F14-8FA5-BACD116D9504}"/>
                </c:ext>
              </c:extLst>
            </c:dLbl>
            <c:dLbl>
              <c:idx val="12"/>
              <c:layout>
                <c:manualLayout>
                  <c:x val="-1.31405407208196E-3"/>
                  <c:y val="-3.76797815183960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page3!$I$32:$I$44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page3!$J$32:$J$44</c:f>
              <c:numCache>
                <c:formatCode>0.0</c:formatCode>
                <c:ptCount val="13"/>
                <c:pt idx="0">
                  <c:v>37.900000000000006</c:v>
                </c:pt>
                <c:pt idx="1">
                  <c:v>25.299999999999997</c:v>
                </c:pt>
                <c:pt idx="2">
                  <c:v>38.9</c:v>
                </c:pt>
                <c:pt idx="3">
                  <c:v>36.200000000000003</c:v>
                </c:pt>
                <c:pt idx="4">
                  <c:v>55.6</c:v>
                </c:pt>
                <c:pt idx="5">
                  <c:v>59.2</c:v>
                </c:pt>
                <c:pt idx="6">
                  <c:v>18.900000000000002</c:v>
                </c:pt>
                <c:pt idx="7">
                  <c:v>20.399999999999999</c:v>
                </c:pt>
                <c:pt idx="8">
                  <c:v>28.7</c:v>
                </c:pt>
                <c:pt idx="9">
                  <c:v>40.4</c:v>
                </c:pt>
                <c:pt idx="10">
                  <c:v>16</c:v>
                </c:pt>
                <c:pt idx="11">
                  <c:v>69.5</c:v>
                </c:pt>
                <c:pt idx="12">
                  <c:v>45.8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D818-483B-94AD-0AB2523254AD}"/>
            </c:ext>
          </c:extLst>
        </c:ser>
        <c:ser>
          <c:idx val="1"/>
          <c:order val="1"/>
          <c:tx>
            <c:strRef>
              <c:f>page3!$K$31</c:f>
              <c:strCache>
                <c:ptCount val="1"/>
                <c:pt idx="0">
                  <c:v>  Electric machinery and apparatus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3530118034437073E-2"/>
                  <c:y val="-9.1623808369172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18-483B-94AD-0AB2523254AD}"/>
                </c:ext>
              </c:extLst>
            </c:dLbl>
            <c:dLbl>
              <c:idx val="1"/>
              <c:layout>
                <c:manualLayout>
                  <c:x val="-3.6877330719399436E-2"/>
                  <c:y val="-0.113873326612131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818-483B-94AD-0AB2523254AD}"/>
                </c:ext>
              </c:extLst>
            </c:dLbl>
            <c:dLbl>
              <c:idx val="2"/>
              <c:layout>
                <c:manualLayout>
                  <c:x val="-2.9627765532003917E-2"/>
                  <c:y val="-0.10424010005232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818-483B-94AD-0AB2523254AD}"/>
                </c:ext>
              </c:extLst>
            </c:dLbl>
            <c:dLbl>
              <c:idx val="3"/>
              <c:layout>
                <c:manualLayout>
                  <c:x val="-2.9746467001597846E-2"/>
                  <c:y val="-0.122119348128485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818-483B-94AD-0AB2523254AD}"/>
                </c:ext>
              </c:extLst>
            </c:dLbl>
            <c:dLbl>
              <c:idx val="4"/>
              <c:layout>
                <c:manualLayout>
                  <c:x val="-2.9559983584600331E-2"/>
                  <c:y val="-0.112743154787894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18-483B-94AD-0AB2523254AD}"/>
                </c:ext>
              </c:extLst>
            </c:dLbl>
            <c:dLbl>
              <c:idx val="5"/>
              <c:layout>
                <c:manualLayout>
                  <c:x val="-3.2587419160206049E-2"/>
                  <c:y val="-3.6720095968554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818-483B-94AD-0AB2523254AD}"/>
                </c:ext>
              </c:extLst>
            </c:dLbl>
            <c:dLbl>
              <c:idx val="6"/>
              <c:layout>
                <c:manualLayout>
                  <c:x val="-3.5150643231590659E-2"/>
                  <c:y val="-0.1129174695950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32-43F2-AA42-9174A98C224F}"/>
                </c:ext>
              </c:extLst>
            </c:dLbl>
            <c:dLbl>
              <c:idx val="7"/>
              <c:layout>
                <c:manualLayout>
                  <c:x val="-3.3845824279881288E-2"/>
                  <c:y val="-0.112581281150120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818-483B-94AD-0AB2523254AD}"/>
                </c:ext>
              </c:extLst>
            </c:dLbl>
            <c:dLbl>
              <c:idx val="8"/>
              <c:layout>
                <c:manualLayout>
                  <c:x val="-1.9425806275563264E-2"/>
                  <c:y val="-0.10294541788435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818-483B-94AD-0AB2523254AD}"/>
                </c:ext>
              </c:extLst>
            </c:dLbl>
            <c:dLbl>
              <c:idx val="9"/>
              <c:layout>
                <c:manualLayout>
                  <c:x val="-2.4249664209763537E-2"/>
                  <c:y val="-0.132827116221493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8-483B-94AD-0AB2523254AD}"/>
                </c:ext>
              </c:extLst>
            </c:dLbl>
            <c:dLbl>
              <c:idx val="10"/>
              <c:layout>
                <c:manualLayout>
                  <c:x val="-2.2321485420791404E-2"/>
                  <c:y val="-9.9849411044040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818-483B-94AD-0AB2523254AD}"/>
                </c:ext>
              </c:extLst>
            </c:dLbl>
            <c:dLbl>
              <c:idx val="11"/>
              <c:layout>
                <c:manualLayout>
                  <c:x val="-1.431739833059951E-2"/>
                  <c:y val="-3.98633213798032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818-483B-94AD-0AB2523254AD}"/>
                </c:ext>
              </c:extLst>
            </c:dLbl>
            <c:dLbl>
              <c:idx val="12"/>
              <c:layout>
                <c:manualLayout>
                  <c:x val="-3.344713312453194E-3"/>
                  <c:y val="-0.103057083423729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818-483B-94AD-0AB2523254AD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page3!$I$32:$I$44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page3!$K$32:$K$44</c:f>
              <c:numCache>
                <c:formatCode>0.0</c:formatCode>
                <c:ptCount val="13"/>
                <c:pt idx="0">
                  <c:v>75</c:v>
                </c:pt>
                <c:pt idx="1">
                  <c:v>47.9</c:v>
                </c:pt>
                <c:pt idx="2">
                  <c:v>83.4</c:v>
                </c:pt>
                <c:pt idx="3">
                  <c:v>63.7</c:v>
                </c:pt>
                <c:pt idx="4">
                  <c:v>58</c:v>
                </c:pt>
                <c:pt idx="5">
                  <c:v>57.1</c:v>
                </c:pt>
                <c:pt idx="6">
                  <c:v>89.1</c:v>
                </c:pt>
                <c:pt idx="7">
                  <c:v>58</c:v>
                </c:pt>
                <c:pt idx="8">
                  <c:v>93.7</c:v>
                </c:pt>
                <c:pt idx="9">
                  <c:v>79.600000000000009</c:v>
                </c:pt>
                <c:pt idx="10">
                  <c:v>84.399999999999991</c:v>
                </c:pt>
                <c:pt idx="11">
                  <c:v>62.300000000000004</c:v>
                </c:pt>
                <c:pt idx="12">
                  <c:v>73.7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D818-483B-94AD-0AB252325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42688"/>
        <c:axId val="207873152"/>
      </c:lineChart>
      <c:catAx>
        <c:axId val="2078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0787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73152"/>
        <c:scaling>
          <c:orientation val="minMax"/>
          <c:max val="4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one"/>
        <c:crossAx val="207842688"/>
        <c:crosses val="autoZero"/>
        <c:crossBetween val="between"/>
        <c:majorUnit val="15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903580448670332"/>
          <c:y val="0.75827218315700817"/>
          <c:w val="0.74788736934199018"/>
          <c:h val="0.20501410176240126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982692328527173E-3"/>
          <c:y val="1.1664328041469036E-2"/>
          <c:w val="0.98054406885519996"/>
          <c:h val="0.38995570141361197"/>
        </c:manualLayout>
      </c:layout>
      <c:lineChart>
        <c:grouping val="standard"/>
        <c:varyColors val="0"/>
        <c:ser>
          <c:idx val="0"/>
          <c:order val="0"/>
          <c:tx>
            <c:strRef>
              <c:f>page3!$N$31</c:f>
              <c:strCache>
                <c:ptCount val="1"/>
                <c:pt idx="0">
                  <c:v> Base metals and manufactures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521009462138357E-2"/>
                  <c:y val="-5.3365643839967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534206282467119E-2"/>
                  <c:y val="-4.9170851066297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FA-4864-B1E3-CE7894D8A337}"/>
                </c:ext>
              </c:extLst>
            </c:dLbl>
            <c:dLbl>
              <c:idx val="2"/>
              <c:layout>
                <c:manualLayout>
                  <c:x val="-3.3408293623491236E-2"/>
                  <c:y val="-5.51644961905534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7FA-4864-B1E3-CE7894D8A337}"/>
                </c:ext>
              </c:extLst>
            </c:dLbl>
            <c:dLbl>
              <c:idx val="3"/>
              <c:layout>
                <c:manualLayout>
                  <c:x val="-2.5776831398020807E-2"/>
                  <c:y val="-5.60524722891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FA-4864-B1E3-CE7894D8A337}"/>
                </c:ext>
              </c:extLst>
            </c:dLbl>
            <c:dLbl>
              <c:idx val="4"/>
              <c:layout>
                <c:manualLayout>
                  <c:x val="-2.9117313643187599E-2"/>
                  <c:y val="-6.80643241645624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FA-4864-B1E3-CE7894D8A337}"/>
                </c:ext>
              </c:extLst>
            </c:dLbl>
            <c:dLbl>
              <c:idx val="5"/>
              <c:layout>
                <c:manualLayout>
                  <c:x val="-2.1982597506051051E-2"/>
                  <c:y val="-5.81662042287119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FA-4864-B1E3-CE7894D8A337}"/>
                </c:ext>
              </c:extLst>
            </c:dLbl>
            <c:dLbl>
              <c:idx val="6"/>
              <c:layout>
                <c:manualLayout>
                  <c:x val="-4.0926467929372906E-2"/>
                  <c:y val="-0.1124639059292846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7FA-4864-B1E3-CE7894D8A337}"/>
                </c:ext>
              </c:extLst>
            </c:dLbl>
            <c:dLbl>
              <c:idx val="7"/>
              <c:layout>
                <c:manualLayout>
                  <c:x val="-3.3625499482467604E-2"/>
                  <c:y val="-6.1745503461551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FA-4864-B1E3-CE7894D8A337}"/>
                </c:ext>
              </c:extLst>
            </c:dLbl>
            <c:dLbl>
              <c:idx val="8"/>
              <c:layout>
                <c:manualLayout>
                  <c:x val="-2.9096635978755083E-2"/>
                  <c:y val="-9.9803439518513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7604456824512533E-2"/>
                      <c:h val="0.10096347057749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67FA-4864-B1E3-CE7894D8A337}"/>
                </c:ext>
              </c:extLst>
            </c:dLbl>
            <c:dLbl>
              <c:idx val="9"/>
              <c:layout>
                <c:manualLayout>
                  <c:x val="-3.7296005475043914E-2"/>
                  <c:y val="-0.107583523709020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37-4E3C-A6E2-74E58940D9B0}"/>
                </c:ext>
              </c:extLst>
            </c:dLbl>
            <c:dLbl>
              <c:idx val="10"/>
              <c:layout>
                <c:manualLayout>
                  <c:x val="-3.4636143782998001E-2"/>
                  <c:y val="-0.119900734057727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7FA-4864-B1E3-CE7894D8A337}"/>
                </c:ext>
              </c:extLst>
            </c:dLbl>
            <c:dLbl>
              <c:idx val="11"/>
              <c:layout>
                <c:manualLayout>
                  <c:x val="-2.5403226295742157E-2"/>
                  <c:y val="-0.120542599700810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FA-4864-B1E3-CE7894D8A337}"/>
                </c:ext>
              </c:extLst>
            </c:dLbl>
            <c:dLbl>
              <c:idx val="12"/>
              <c:layout>
                <c:manualLayout>
                  <c:x val="-4.372329672383185E-3"/>
                  <c:y val="-3.8341470202822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7FA-4864-B1E3-CE7894D8A337}"/>
                </c:ext>
              </c:extLst>
            </c:dLbl>
            <c:dLbl>
              <c:idx val="13"/>
              <c:layout>
                <c:manualLayout>
                  <c:x val="2.5711662075298441E-2"/>
                  <c:y val="0.10416666666666829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FA-4864-B1E3-CE7894D8A337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page3!$M$32:$M$44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page3!$N$32:$N$44</c:f>
              <c:numCache>
                <c:formatCode>0.0</c:formatCode>
                <c:ptCount val="13"/>
                <c:pt idx="0">
                  <c:v>43.8</c:v>
                </c:pt>
                <c:pt idx="1">
                  <c:v>51.9</c:v>
                </c:pt>
                <c:pt idx="2">
                  <c:v>83.2</c:v>
                </c:pt>
                <c:pt idx="3">
                  <c:v>74.7</c:v>
                </c:pt>
                <c:pt idx="4">
                  <c:v>44.199999999999996</c:v>
                </c:pt>
                <c:pt idx="5">
                  <c:v>89.5</c:v>
                </c:pt>
                <c:pt idx="6">
                  <c:v>104.4</c:v>
                </c:pt>
                <c:pt idx="7">
                  <c:v>62.9</c:v>
                </c:pt>
                <c:pt idx="8">
                  <c:v>157.29999999999998</c:v>
                </c:pt>
                <c:pt idx="9">
                  <c:v>141.70000000000002</c:v>
                </c:pt>
                <c:pt idx="10">
                  <c:v>142.19999999999999</c:v>
                </c:pt>
                <c:pt idx="11">
                  <c:v>95.3</c:v>
                </c:pt>
                <c:pt idx="12">
                  <c:v>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67FA-4864-B1E3-CE7894D8A337}"/>
            </c:ext>
          </c:extLst>
        </c:ser>
        <c:ser>
          <c:idx val="1"/>
          <c:order val="1"/>
          <c:tx>
            <c:strRef>
              <c:f>page3!$O$31</c:f>
              <c:strCache>
                <c:ptCount val="1"/>
                <c:pt idx="0">
                  <c:v> Non-electric machinery 
 and transport equipment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298252766947822E-2"/>
                  <c:y val="-8.17790173135574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244308955543991E-2"/>
                  <c:y val="-0.126560125348955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FA-4864-B1E3-CE7894D8A337}"/>
                </c:ext>
              </c:extLst>
            </c:dLbl>
            <c:dLbl>
              <c:idx val="2"/>
              <c:layout>
                <c:manualLayout>
                  <c:x val="-4.139091230101092E-2"/>
                  <c:y val="-0.1148475641575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7FA-4864-B1E3-CE7894D8A337}"/>
                </c:ext>
              </c:extLst>
            </c:dLbl>
            <c:dLbl>
              <c:idx val="3"/>
              <c:layout>
                <c:manualLayout>
                  <c:x val="-2.6296015182568164E-2"/>
                  <c:y val="-0.104489580555007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7FA-4864-B1E3-CE7894D8A337}"/>
                </c:ext>
              </c:extLst>
            </c:dLbl>
            <c:dLbl>
              <c:idx val="4"/>
              <c:layout>
                <c:manualLayout>
                  <c:x val="-2.8988020466313318E-2"/>
                  <c:y val="-0.115730511090852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7FA-4864-B1E3-CE7894D8A337}"/>
                </c:ext>
              </c:extLst>
            </c:dLbl>
            <c:dLbl>
              <c:idx val="5"/>
              <c:layout>
                <c:manualLayout>
                  <c:x val="-3.1267936168173152E-2"/>
                  <c:y val="-0.113771989841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7604456824512533E-2"/>
                      <c:h val="9.40004726066339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4-67FA-4864-B1E3-CE7894D8A337}"/>
                </c:ext>
              </c:extLst>
            </c:dLbl>
            <c:dLbl>
              <c:idx val="6"/>
              <c:layout>
                <c:manualLayout>
                  <c:x val="-3.2885149065104799E-2"/>
                  <c:y val="-5.2845778298331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7FA-4864-B1E3-CE7894D8A337}"/>
                </c:ext>
              </c:extLst>
            </c:dLbl>
            <c:dLbl>
              <c:idx val="7"/>
              <c:layout>
                <c:manualLayout>
                  <c:x val="-4.029229356039233E-2"/>
                  <c:y val="-0.116000255122748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7FA-4864-B1E3-CE7894D8A337}"/>
                </c:ext>
              </c:extLst>
            </c:dLbl>
            <c:dLbl>
              <c:idx val="8"/>
              <c:layout>
                <c:manualLayout>
                  <c:x val="-3.1299030582342187E-2"/>
                  <c:y val="-4.84182389572437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7FA-4864-B1E3-CE7894D8A337}"/>
                </c:ext>
              </c:extLst>
            </c:dLbl>
            <c:dLbl>
              <c:idx val="9"/>
              <c:layout>
                <c:manualLayout>
                  <c:x val="-3.3714618404407939E-2"/>
                  <c:y val="-6.0734349552074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7FA-4864-B1E3-CE7894D8A337}"/>
                </c:ext>
              </c:extLst>
            </c:dLbl>
            <c:dLbl>
              <c:idx val="10"/>
              <c:layout>
                <c:manualLayout>
                  <c:x val="-2.5573411333292075E-2"/>
                  <c:y val="-6.6290747161759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7FA-4864-B1E3-CE7894D8A337}"/>
                </c:ext>
              </c:extLst>
            </c:dLbl>
            <c:dLbl>
              <c:idx val="11"/>
              <c:layout>
                <c:manualLayout>
                  <c:x val="-2.633590704074612E-2"/>
                  <c:y val="-7.0159915577563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7FA-4864-B1E3-CE7894D8A337}"/>
                </c:ext>
              </c:extLst>
            </c:dLbl>
            <c:dLbl>
              <c:idx val="12"/>
              <c:layout>
                <c:manualLayout>
                  <c:x val="-7.3405569449449884E-3"/>
                  <c:y val="-0.103407048345760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7FA-4864-B1E3-CE7894D8A337}"/>
                </c:ext>
              </c:extLst>
            </c:dLbl>
            <c:dLbl>
              <c:idx val="13"/>
              <c:layout>
                <c:manualLayout>
                  <c:x val="2.2038567493117597E-2"/>
                  <c:y val="2.7777777777784292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7FA-4864-B1E3-CE7894D8A337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page3!$M$32:$M$44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page3!$O$32:$O$44</c:f>
              <c:numCache>
                <c:formatCode>0.0</c:formatCode>
                <c:ptCount val="13"/>
                <c:pt idx="0">
                  <c:v>121.6</c:v>
                </c:pt>
                <c:pt idx="1">
                  <c:v>61.4</c:v>
                </c:pt>
                <c:pt idx="2">
                  <c:v>112.19999999999999</c:v>
                </c:pt>
                <c:pt idx="3">
                  <c:v>121.6</c:v>
                </c:pt>
                <c:pt idx="4">
                  <c:v>81.3</c:v>
                </c:pt>
                <c:pt idx="5">
                  <c:v>119.5</c:v>
                </c:pt>
                <c:pt idx="6">
                  <c:v>94.3</c:v>
                </c:pt>
                <c:pt idx="7">
                  <c:v>106.8</c:v>
                </c:pt>
                <c:pt idx="8">
                  <c:v>116.9</c:v>
                </c:pt>
                <c:pt idx="9">
                  <c:v>91.8</c:v>
                </c:pt>
                <c:pt idx="10">
                  <c:v>99</c:v>
                </c:pt>
                <c:pt idx="11">
                  <c:v>64.399999999999991</c:v>
                </c:pt>
                <c:pt idx="12">
                  <c:v>134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D-67FA-4864-B1E3-CE7894D8A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205888"/>
        <c:axId val="207207424"/>
      </c:lineChart>
      <c:catAx>
        <c:axId val="20720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20720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207424"/>
        <c:scaling>
          <c:orientation val="minMax"/>
          <c:max val="700"/>
          <c:min val="0"/>
        </c:scaling>
        <c:delete val="1"/>
        <c:axPos val="l"/>
        <c:numFmt formatCode="0.0" sourceLinked="1"/>
        <c:majorTickMark val="out"/>
        <c:minorTickMark val="none"/>
        <c:tickLblPos val="none"/>
        <c:crossAx val="207205888"/>
        <c:crosses val="autoZero"/>
        <c:crossBetween val="between"/>
        <c:majorUnit val="4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68341690117608"/>
          <c:y val="0.80604872844502684"/>
          <c:w val="0.86826176460952087"/>
          <c:h val="0.18784398084260087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Calibri"/>
          <a:cs typeface="Arial" pitchFamily="34" charset="0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704778341063553E-3"/>
          <c:y val="0.12029719705123844"/>
          <c:w val="0.98266588955045353"/>
          <c:h val="0.28673410741580696"/>
        </c:manualLayout>
      </c:layout>
      <c:lineChart>
        <c:grouping val="standard"/>
        <c:varyColors val="0"/>
        <c:ser>
          <c:idx val="0"/>
          <c:order val="0"/>
          <c:tx>
            <c:strRef>
              <c:f>page4!$P$27</c:f>
              <c:strCache>
                <c:ptCount val="1"/>
                <c:pt idx="0">
                  <c:v>Refined Mineral Oil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147300901912071E-2"/>
                  <c:y val="-5.086033351919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AB4-4F95-8262-D75C913F8E12}"/>
                </c:ext>
              </c:extLst>
            </c:dLbl>
            <c:dLbl>
              <c:idx val="1"/>
              <c:layout>
                <c:manualLayout>
                  <c:x val="-4.104553024512448E-2"/>
                  <c:y val="-5.85219225607919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AB4-4F95-8262-D75C913F8E12}"/>
                </c:ext>
              </c:extLst>
            </c:dLbl>
            <c:dLbl>
              <c:idx val="2"/>
              <c:layout>
                <c:manualLayout>
                  <c:x val="-3.4990988997365934E-2"/>
                  <c:y val="-3.535376794474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AB4-4F95-8262-D75C913F8E12}"/>
                </c:ext>
              </c:extLst>
            </c:dLbl>
            <c:dLbl>
              <c:idx val="3"/>
              <c:layout>
                <c:manualLayout>
                  <c:x val="-3.2634236018391896E-2"/>
                  <c:y val="-4.51882231492865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AB4-4F95-8262-D75C913F8E12}"/>
                </c:ext>
              </c:extLst>
            </c:dLbl>
            <c:dLbl>
              <c:idx val="4"/>
              <c:layout>
                <c:manualLayout>
                  <c:x val="-3.5093943297178881E-2"/>
                  <c:y val="-5.3262090956951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AB4-4F95-8262-D75C913F8E12}"/>
                </c:ext>
              </c:extLst>
            </c:dLbl>
            <c:dLbl>
              <c:idx val="5"/>
              <c:layout>
                <c:manualLayout>
                  <c:x val="-3.4227235228197032E-2"/>
                  <c:y val="-4.46054490775263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AB4-4F95-8262-D75C913F8E12}"/>
                </c:ext>
              </c:extLst>
            </c:dLbl>
            <c:dLbl>
              <c:idx val="6"/>
              <c:layout>
                <c:manualLayout>
                  <c:x val="-3.3066950885282984E-2"/>
                  <c:y val="-4.1768077385083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AB4-4F95-8262-D75C913F8E12}"/>
                </c:ext>
              </c:extLst>
            </c:dLbl>
            <c:dLbl>
              <c:idx val="7"/>
              <c:layout>
                <c:manualLayout>
                  <c:x val="-3.1996126949973142E-2"/>
                  <c:y val="-5.8838099277207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AB4-4F95-8262-D75C913F8E12}"/>
                </c:ext>
              </c:extLst>
            </c:dLbl>
            <c:dLbl>
              <c:idx val="8"/>
              <c:layout>
                <c:manualLayout>
                  <c:x val="-4.1642667594727463E-2"/>
                  <c:y val="-4.4076245057174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AB4-4F95-8262-D75C913F8E12}"/>
                </c:ext>
              </c:extLst>
            </c:dLbl>
            <c:dLbl>
              <c:idx val="9"/>
              <c:layout>
                <c:manualLayout>
                  <c:x val="-3.9459456148964893E-2"/>
                  <c:y val="-4.03631514378193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AB4-4F95-8262-D75C913F8E12}"/>
                </c:ext>
              </c:extLst>
            </c:dLbl>
            <c:dLbl>
              <c:idx val="10"/>
              <c:layout>
                <c:manualLayout>
                  <c:x val="-3.2842729186627367E-2"/>
                  <c:y val="-5.7559766139153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AB4-4F95-8262-D75C913F8E12}"/>
                </c:ext>
              </c:extLst>
            </c:dLbl>
            <c:dLbl>
              <c:idx val="11"/>
              <c:layout>
                <c:manualLayout>
                  <c:x val="-1.2671734720649121E-2"/>
                  <c:y val="-6.0596283938902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AB4-4F95-8262-D75C913F8E12}"/>
                </c:ext>
              </c:extLst>
            </c:dLbl>
            <c:dLbl>
              <c:idx val="12"/>
              <c:layout>
                <c:manualLayout>
                  <c:x val="-1.1038378656970221E-2"/>
                  <c:y val="-4.349532325206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AB4-4F95-8262-D75C913F8E1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page4!$O$28:$O$40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page4!$P$28:$P$40</c:f>
              <c:numCache>
                <c:formatCode>#,##0.0_);\(#,##0.0\)</c:formatCode>
                <c:ptCount val="13"/>
                <c:pt idx="0">
                  <c:v>270.8</c:v>
                </c:pt>
                <c:pt idx="1">
                  <c:v>248.8</c:v>
                </c:pt>
                <c:pt idx="2">
                  <c:v>152</c:v>
                </c:pt>
                <c:pt idx="3">
                  <c:v>147</c:v>
                </c:pt>
                <c:pt idx="4">
                  <c:v>227.8</c:v>
                </c:pt>
                <c:pt idx="5">
                  <c:v>272</c:v>
                </c:pt>
                <c:pt idx="6">
                  <c:v>305.60000000000002</c:v>
                </c:pt>
                <c:pt idx="7">
                  <c:v>364.5</c:v>
                </c:pt>
                <c:pt idx="8">
                  <c:v>466.8</c:v>
                </c:pt>
                <c:pt idx="9">
                  <c:v>488.3</c:v>
                </c:pt>
                <c:pt idx="10">
                  <c:v>177.6</c:v>
                </c:pt>
                <c:pt idx="11">
                  <c:v>389.7</c:v>
                </c:pt>
                <c:pt idx="12" formatCode="0.0_)">
                  <c:v>458.79999999999995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8AB4-4F95-8262-D75C913F8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14880"/>
        <c:axId val="207916416"/>
      </c:lineChart>
      <c:catAx>
        <c:axId val="20791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91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916416"/>
        <c:scaling>
          <c:orientation val="minMax"/>
          <c:max val="500"/>
          <c:min val="0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#,##0.0_);\(#,##0.0\)" sourceLinked="1"/>
        <c:majorTickMark val="out"/>
        <c:minorTickMark val="none"/>
        <c:tickLblPos val="none"/>
        <c:crossAx val="207914880"/>
        <c:crosses val="autoZero"/>
        <c:crossBetween val="between"/>
        <c:majorUnit val="150"/>
        <c:minorUnit val="30"/>
      </c:valAx>
      <c:spPr>
        <a:solidFill>
          <a:schemeClr val="bg1">
            <a:lumMod val="85000"/>
          </a:schemeClr>
        </a:solidFill>
      </c:spPr>
    </c:plotArea>
    <c:legend>
      <c:legendPos val="r"/>
      <c:layout>
        <c:manualLayout>
          <c:xMode val="edge"/>
          <c:yMode val="edge"/>
          <c:x val="0.36760480545099028"/>
          <c:y val="0.84696260683760649"/>
          <c:w val="0.27521128799393546"/>
          <c:h val="0.12861259842519679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490431305341337E-3"/>
          <c:y val="5.0925747863247862E-2"/>
          <c:w val="0.98241930876889949"/>
          <c:h val="0.3542938034188034"/>
        </c:manualLayout>
      </c:layout>
      <c:lineChart>
        <c:grouping val="standard"/>
        <c:varyColors val="0"/>
        <c:ser>
          <c:idx val="0"/>
          <c:order val="0"/>
          <c:tx>
            <c:strRef>
              <c:f>page4!$K$27</c:f>
              <c:strCache>
                <c:ptCount val="1"/>
                <c:pt idx="0">
                  <c:v> Rubber manufactures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5536901930897626E-2"/>
                  <c:y val="-0.130469169969623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6-4972-83D0-F32A00BAC255}"/>
                </c:ext>
              </c:extLst>
            </c:dLbl>
            <c:dLbl>
              <c:idx val="1"/>
              <c:layout>
                <c:manualLayout>
                  <c:x val="-3.2243886922348482E-2"/>
                  <c:y val="-0.206438547921729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6-4972-83D0-F32A00BAC255}"/>
                </c:ext>
              </c:extLst>
            </c:dLbl>
            <c:dLbl>
              <c:idx val="2"/>
              <c:layout>
                <c:manualLayout>
                  <c:x val="-2.4107432067007471E-2"/>
                  <c:y val="-4.0859198745796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6-4972-83D0-F32A00BAC255}"/>
                </c:ext>
              </c:extLst>
            </c:dLbl>
            <c:dLbl>
              <c:idx val="3"/>
              <c:layout>
                <c:manualLayout>
                  <c:x val="-2.367797166580414E-2"/>
                  <c:y val="-8.0276753220634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6-4972-83D0-F32A00BAC255}"/>
                </c:ext>
              </c:extLst>
            </c:dLbl>
            <c:dLbl>
              <c:idx val="4"/>
              <c:layout>
                <c:manualLayout>
                  <c:x val="-1.7478310429991768E-2"/>
                  <c:y val="5.56944616832590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6-4972-83D0-F32A00BAC255}"/>
                </c:ext>
              </c:extLst>
            </c:dLbl>
            <c:dLbl>
              <c:idx val="5"/>
              <c:layout>
                <c:manualLayout>
                  <c:x val="-2.7477604367976229E-2"/>
                  <c:y val="5.9331759383464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6-4972-83D0-F32A00BAC255}"/>
                </c:ext>
              </c:extLst>
            </c:dLbl>
            <c:dLbl>
              <c:idx val="6"/>
              <c:layout>
                <c:manualLayout>
                  <c:x val="-3.2382914113394792E-2"/>
                  <c:y val="-7.3949276471548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6-4972-83D0-F32A00BAC255}"/>
                </c:ext>
              </c:extLst>
            </c:dLbl>
            <c:dLbl>
              <c:idx val="7"/>
              <c:layout>
                <c:manualLayout>
                  <c:x val="-2.0666071245296864E-2"/>
                  <c:y val="-2.30231652056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6-4972-83D0-F32A00BAC255}"/>
                </c:ext>
              </c:extLst>
            </c:dLbl>
            <c:dLbl>
              <c:idx val="8"/>
              <c:layout>
                <c:manualLayout>
                  <c:x val="-2.9771941968981176E-2"/>
                  <c:y val="-8.51718390854187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6-4972-83D0-F32A00BAC255}"/>
                </c:ext>
              </c:extLst>
            </c:dLbl>
            <c:dLbl>
              <c:idx val="9"/>
              <c:layout>
                <c:manualLayout>
                  <c:x val="-3.2157412522919718E-2"/>
                  <c:y val="-4.65069662879584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6-4972-83D0-F32A00BAC255}"/>
                </c:ext>
              </c:extLst>
            </c:dLbl>
            <c:dLbl>
              <c:idx val="10"/>
              <c:layout>
                <c:manualLayout>
                  <c:x val="-4.2259340217801936E-2"/>
                  <c:y val="-4.3620359043762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6-4972-83D0-F32A00BAC255}"/>
                </c:ext>
              </c:extLst>
            </c:dLbl>
            <c:dLbl>
              <c:idx val="11"/>
              <c:layout>
                <c:manualLayout>
                  <c:x val="-8.8272309921918271E-3"/>
                  <c:y val="4.63815193417287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0034087509471785E-2"/>
                  <c:y val="-0.11477599091472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6-4972-83D0-F32A00BAC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page4!$J$28:$J$40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page4!$K$28:$K$40</c:f>
              <c:numCache>
                <c:formatCode>0.0</c:formatCode>
                <c:ptCount val="13"/>
                <c:pt idx="0">
                  <c:v>9.3000000000000007</c:v>
                </c:pt>
                <c:pt idx="1">
                  <c:v>5.7</c:v>
                </c:pt>
                <c:pt idx="2">
                  <c:v>11.1</c:v>
                </c:pt>
                <c:pt idx="3">
                  <c:v>8.6999999999999993</c:v>
                </c:pt>
                <c:pt idx="4">
                  <c:v>5.9</c:v>
                </c:pt>
                <c:pt idx="5">
                  <c:v>6.9</c:v>
                </c:pt>
                <c:pt idx="6">
                  <c:v>10.200000000000001</c:v>
                </c:pt>
                <c:pt idx="7">
                  <c:v>6</c:v>
                </c:pt>
                <c:pt idx="8">
                  <c:v>9.1</c:v>
                </c:pt>
                <c:pt idx="9">
                  <c:v>13.9</c:v>
                </c:pt>
                <c:pt idx="10">
                  <c:v>11</c:v>
                </c:pt>
                <c:pt idx="11">
                  <c:v>10.7</c:v>
                </c:pt>
                <c:pt idx="12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4BF6-4972-83D0-F32A00BAC255}"/>
            </c:ext>
          </c:extLst>
        </c:ser>
        <c:ser>
          <c:idx val="1"/>
          <c:order val="1"/>
          <c:tx>
            <c:strRef>
              <c:f>page4!$L$27</c:f>
              <c:strCache>
                <c:ptCount val="1"/>
                <c:pt idx="0">
                  <c:v> Coal and Coke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7727149977034788E-2"/>
                  <c:y val="-7.842624482863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BF6-4972-83D0-F32A00BAC255}"/>
                </c:ext>
              </c:extLst>
            </c:dLbl>
            <c:dLbl>
              <c:idx val="1"/>
              <c:layout>
                <c:manualLayout>
                  <c:x val="-3.1804672674744891E-2"/>
                  <c:y val="-0.1354607984930436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BF6-4972-83D0-F32A00BAC255}"/>
                </c:ext>
              </c:extLst>
            </c:dLbl>
            <c:dLbl>
              <c:idx val="2"/>
              <c:layout>
                <c:manualLayout>
                  <c:x val="-2.0414072616658549E-2"/>
                  <c:y val="-5.9236844498222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BF6-4972-83D0-F32A00BAC255}"/>
                </c:ext>
              </c:extLst>
            </c:dLbl>
            <c:dLbl>
              <c:idx val="3"/>
              <c:layout>
                <c:manualLayout>
                  <c:x val="-2.6819583685454468E-2"/>
                  <c:y val="-0.14569766754966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BF6-4972-83D0-F32A00BAC255}"/>
                </c:ext>
              </c:extLst>
            </c:dLbl>
            <c:dLbl>
              <c:idx val="4"/>
              <c:layout>
                <c:manualLayout>
                  <c:x val="-2.7191248907241648E-2"/>
                  <c:y val="-0.11200819321219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BF6-4972-83D0-F32A00BAC255}"/>
                </c:ext>
              </c:extLst>
            </c:dLbl>
            <c:dLbl>
              <c:idx val="5"/>
              <c:layout>
                <c:manualLayout>
                  <c:x val="-3.6870179794439656E-2"/>
                  <c:y val="-0.155741667687158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BF6-4972-83D0-F32A00BAC255}"/>
                </c:ext>
              </c:extLst>
            </c:dLbl>
            <c:dLbl>
              <c:idx val="6"/>
              <c:layout>
                <c:manualLayout>
                  <c:x val="-3.0517019370119823E-2"/>
                  <c:y val="-9.3536296314979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BF6-4972-83D0-F32A00BAC255}"/>
                </c:ext>
              </c:extLst>
            </c:dLbl>
            <c:dLbl>
              <c:idx val="7"/>
              <c:layout>
                <c:manualLayout>
                  <c:x val="-3.00403911146826E-2"/>
                  <c:y val="-0.119738778306041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BF6-4972-83D0-F32A00BAC255}"/>
                </c:ext>
              </c:extLst>
            </c:dLbl>
            <c:dLbl>
              <c:idx val="8"/>
              <c:layout>
                <c:manualLayout>
                  <c:x val="-3.5109479646852529E-2"/>
                  <c:y val="-0.132382784669477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BF6-4972-83D0-F32A00BAC255}"/>
                </c:ext>
              </c:extLst>
            </c:dLbl>
            <c:dLbl>
              <c:idx val="9"/>
              <c:layout>
                <c:manualLayout>
                  <c:x val="-3.1420778750008191E-2"/>
                  <c:y val="-4.9463266280059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BF6-4972-83D0-F32A00BAC255}"/>
                </c:ext>
              </c:extLst>
            </c:dLbl>
            <c:dLbl>
              <c:idx val="10"/>
              <c:layout>
                <c:manualLayout>
                  <c:x val="-3.9104334856825906E-2"/>
                  <c:y val="-8.7972823810759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BF6-4972-83D0-F32A00BAC255}"/>
                </c:ext>
              </c:extLst>
            </c:dLbl>
            <c:dLbl>
              <c:idx val="11"/>
              <c:layout>
                <c:manualLayout>
                  <c:x val="-7.5761182166183706E-3"/>
                  <c:y val="-0.105903108495678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BF6-4972-83D0-F32A00BAC255}"/>
                </c:ext>
              </c:extLst>
            </c:dLbl>
            <c:dLbl>
              <c:idx val="12"/>
              <c:layout>
                <c:manualLayout>
                  <c:x val="-1.0204124712388914E-2"/>
                  <c:y val="-3.2966660980623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BF6-4972-83D0-F32A00BAC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page4!$J$28:$J$40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page4!$L$28:$L$40</c:f>
              <c:numCache>
                <c:formatCode>#,##0.0</c:formatCode>
                <c:ptCount val="13"/>
                <c:pt idx="0">
                  <c:v>5.6</c:v>
                </c:pt>
                <c:pt idx="1">
                  <c:v>4.7</c:v>
                </c:pt>
                <c:pt idx="2">
                  <c:v>25.5</c:v>
                </c:pt>
                <c:pt idx="3">
                  <c:v>12.9</c:v>
                </c:pt>
                <c:pt idx="4">
                  <c:v>13</c:v>
                </c:pt>
                <c:pt idx="5">
                  <c:v>10.8</c:v>
                </c:pt>
                <c:pt idx="6">
                  <c:v>15.9</c:v>
                </c:pt>
                <c:pt idx="7">
                  <c:v>15</c:v>
                </c:pt>
                <c:pt idx="8">
                  <c:v>13.399999999999999</c:v>
                </c:pt>
                <c:pt idx="9">
                  <c:v>24.7</c:v>
                </c:pt>
                <c:pt idx="10">
                  <c:v>16.100000000000001</c:v>
                </c:pt>
                <c:pt idx="11">
                  <c:v>14.5</c:v>
                </c:pt>
                <c:pt idx="12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4BF6-4972-83D0-F32A00BAC255}"/>
            </c:ext>
          </c:extLst>
        </c:ser>
        <c:ser>
          <c:idx val="2"/>
          <c:order val="2"/>
          <c:tx>
            <c:strRef>
              <c:f>page4!$M$27</c:f>
              <c:strCache>
                <c:ptCount val="1"/>
                <c:pt idx="0">
                  <c:v> Cotton Fabric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9407868733608631E-2"/>
                  <c:y val="-2.8511958805842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BF6-4972-83D0-F32A00BAC255}"/>
                </c:ext>
              </c:extLst>
            </c:dLbl>
            <c:dLbl>
              <c:idx val="1"/>
              <c:layout>
                <c:manualLayout>
                  <c:x val="-3.5674183679485695E-2"/>
                  <c:y val="-7.25116536230604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639442516725298E-2"/>
                  <c:y val="2.177068696473094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BF6-4972-83D0-F32A00BAC255}"/>
                </c:ext>
              </c:extLst>
            </c:dLbl>
            <c:dLbl>
              <c:idx val="3"/>
              <c:layout>
                <c:manualLayout>
                  <c:x val="-2.0399077897565687E-2"/>
                  <c:y val="2.01916484193352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BF6-4972-83D0-F32A00BAC255}"/>
                </c:ext>
              </c:extLst>
            </c:dLbl>
            <c:dLbl>
              <c:idx val="4"/>
              <c:layout>
                <c:manualLayout>
                  <c:x val="-1.9184360071246753E-2"/>
                  <c:y val="-7.93574726887395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BF6-4972-83D0-F32A00BAC255}"/>
                </c:ext>
              </c:extLst>
            </c:dLbl>
            <c:dLbl>
              <c:idx val="5"/>
              <c:layout>
                <c:manualLayout>
                  <c:x val="-2.4423485806333741E-2"/>
                  <c:y val="-7.96747883835357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5063745753619297E-2"/>
                  <c:y val="2.463937321661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BF6-4972-83D0-F32A00BAC255}"/>
                </c:ext>
              </c:extLst>
            </c:dLbl>
            <c:dLbl>
              <c:idx val="7"/>
              <c:layout>
                <c:manualLayout>
                  <c:x val="-3.2670726887205501E-2"/>
                  <c:y val="-6.591871967120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BF6-4972-83D0-F32A00BAC255}"/>
                </c:ext>
              </c:extLst>
            </c:dLbl>
            <c:dLbl>
              <c:idx val="8"/>
              <c:layout>
                <c:manualLayout>
                  <c:x val="-2.9758403047858629E-2"/>
                  <c:y val="1.7593104533148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BF6-4972-83D0-F32A00BAC255}"/>
                </c:ext>
              </c:extLst>
            </c:dLbl>
            <c:dLbl>
              <c:idx val="9"/>
              <c:layout>
                <c:manualLayout>
                  <c:x val="-2.682395107936501E-2"/>
                  <c:y val="-4.66211296464320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BF6-4972-83D0-F32A00BAC255}"/>
                </c:ext>
              </c:extLst>
            </c:dLbl>
            <c:dLbl>
              <c:idx val="10"/>
              <c:layout>
                <c:manualLayout>
                  <c:x val="-3.5424514327599674E-2"/>
                  <c:y val="-3.345849265869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BF6-4972-83D0-F32A00BAC255}"/>
                </c:ext>
              </c:extLst>
            </c:dLbl>
            <c:dLbl>
              <c:idx val="11"/>
              <c:layout>
                <c:manualLayout>
                  <c:x val="-9.9752732714763412E-3"/>
                  <c:y val="-5.73896548085009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BF6-4972-83D0-F32A00BAC255}"/>
                </c:ext>
              </c:extLst>
            </c:dLbl>
            <c:dLbl>
              <c:idx val="12"/>
              <c:layout>
                <c:manualLayout>
                  <c:x val="-5.5754150661987733E-3"/>
                  <c:y val="1.69924194202492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BF6-4972-83D0-F32A00BAC2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page4!$J$28:$J$40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page4!$M$28:$M$40</c:f>
              <c:numCache>
                <c:formatCode>0.0_)</c:formatCode>
                <c:ptCount val="13"/>
                <c:pt idx="0">
                  <c:v>2.2999999999999998</c:v>
                </c:pt>
                <c:pt idx="1">
                  <c:v>3.2</c:v>
                </c:pt>
                <c:pt idx="2">
                  <c:v>6.7</c:v>
                </c:pt>
                <c:pt idx="3">
                  <c:v>6.7</c:v>
                </c:pt>
                <c:pt idx="4">
                  <c:v>8.6</c:v>
                </c:pt>
                <c:pt idx="5">
                  <c:v>8.8000000000000007</c:v>
                </c:pt>
                <c:pt idx="6">
                  <c:v>8.1</c:v>
                </c:pt>
                <c:pt idx="7">
                  <c:v>11.9</c:v>
                </c:pt>
                <c:pt idx="8">
                  <c:v>9</c:v>
                </c:pt>
                <c:pt idx="9">
                  <c:v>6.4</c:v>
                </c:pt>
                <c:pt idx="10">
                  <c:v>3.1</c:v>
                </c:pt>
                <c:pt idx="11">
                  <c:v>12.200000000000001</c:v>
                </c:pt>
                <c:pt idx="12">
                  <c:v>8.8000000000000007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4BF6-4972-83D0-F32A00BAC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459840"/>
        <c:axId val="207461376"/>
      </c:lineChart>
      <c:catAx>
        <c:axId val="20745984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 anchor="b" anchorCtr="1"/>
          <a:lstStyle/>
          <a:p>
            <a:pPr>
              <a:defRPr lang="en-GB" b="1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07461376"/>
        <c:crosses val="autoZero"/>
        <c:auto val="1"/>
        <c:lblAlgn val="ctr"/>
        <c:lblOffset val="100"/>
        <c:noMultiLvlLbl val="0"/>
      </c:catAx>
      <c:valAx>
        <c:axId val="207461376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.0" sourceLinked="1"/>
        <c:majorTickMark val="out"/>
        <c:minorTickMark val="none"/>
        <c:tickLblPos val="nextTo"/>
        <c:crossAx val="207459840"/>
        <c:crosses val="autoZero"/>
        <c:crossBetween val="between"/>
        <c:majorUnit val="20"/>
      </c:valAx>
      <c:spPr>
        <a:solidFill>
          <a:schemeClr val="bg1">
            <a:lumMod val="8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410294291366547"/>
          <c:y val="0.86165571578527334"/>
          <c:w val="0.69246015424162155"/>
          <c:h val="0.11576014957265533"/>
        </c:manualLayout>
      </c:layout>
      <c:overlay val="0"/>
      <c:txPr>
        <a:bodyPr/>
        <a:lstStyle/>
        <a:p>
          <a:pPr>
            <a:defRPr lang="en-GB" b="1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0849045245491103E-2"/>
          <c:y val="7.9328612793179723E-2"/>
          <c:w val="0.96596046510926059"/>
          <c:h val="0.50287333333333362"/>
        </c:manualLayout>
      </c:layout>
      <c:lineChart>
        <c:grouping val="standard"/>
        <c:varyColors val="0"/>
        <c:ser>
          <c:idx val="0"/>
          <c:order val="0"/>
          <c:tx>
            <c:strRef>
              <c:f>page5!$I$30</c:f>
              <c:strCache>
                <c:ptCount val="1"/>
                <c:pt idx="0">
                  <c:v>Artificial and Synthetic Fabrics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0918324558542637E-2"/>
                  <c:y val="-3.4462902503040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45-4188-91E2-2061964F94E0}"/>
                </c:ext>
              </c:extLst>
            </c:dLbl>
            <c:dLbl>
              <c:idx val="1"/>
              <c:layout>
                <c:manualLayout>
                  <c:x val="-3.3541223520045779E-2"/>
                  <c:y val="-5.81990663575812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45-4188-91E2-2061964F94E0}"/>
                </c:ext>
              </c:extLst>
            </c:dLbl>
            <c:dLbl>
              <c:idx val="2"/>
              <c:layout>
                <c:manualLayout>
                  <c:x val="-3.7954186413902052E-2"/>
                  <c:y val="-3.2496439769846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978766279807442E-2"/>
                  <c:y val="-4.2897420669131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45-4188-91E2-2061964F94E0}"/>
                </c:ext>
              </c:extLst>
            </c:dLbl>
            <c:dLbl>
              <c:idx val="4"/>
              <c:layout>
                <c:manualLayout>
                  <c:x val="-3.534724036272717E-2"/>
                  <c:y val="-3.85635189761863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45-4188-91E2-2061964F94E0}"/>
                </c:ext>
              </c:extLst>
            </c:dLbl>
            <c:dLbl>
              <c:idx val="5"/>
              <c:layout>
                <c:manualLayout>
                  <c:x val="-2.8470693236805115E-2"/>
                  <c:y val="-3.6458672592933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45-4188-91E2-2061964F94E0}"/>
                </c:ext>
              </c:extLst>
            </c:dLbl>
            <c:dLbl>
              <c:idx val="6"/>
              <c:layout>
                <c:manualLayout>
                  <c:x val="-3.1221467577216354E-2"/>
                  <c:y val="-8.3810691546768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45-4188-91E2-2061964F94E0}"/>
                </c:ext>
              </c:extLst>
            </c:dLbl>
            <c:dLbl>
              <c:idx val="7"/>
              <c:layout>
                <c:manualLayout>
                  <c:x val="-3.8620641169853698E-2"/>
                  <c:y val="-1.95038729914858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45-4188-91E2-2061964F94E0}"/>
                </c:ext>
              </c:extLst>
            </c:dLbl>
            <c:dLbl>
              <c:idx val="8"/>
              <c:layout>
                <c:manualLayout>
                  <c:x val="-3.128350810414101E-2"/>
                  <c:y val="-3.4324769622775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45-4188-91E2-2061964F94E0}"/>
                </c:ext>
              </c:extLst>
            </c:dLbl>
            <c:dLbl>
              <c:idx val="9"/>
              <c:layout>
                <c:manualLayout>
                  <c:x val="-3.8453464940105236E-2"/>
                  <c:y val="-9.565492269670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45-4188-91E2-2061964F94E0}"/>
                </c:ext>
              </c:extLst>
            </c:dLbl>
            <c:dLbl>
              <c:idx val="10"/>
              <c:layout>
                <c:manualLayout>
                  <c:x val="-5.2979471316085491E-2"/>
                  <c:y val="-2.3287241533832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5.2931589829298242E-2"/>
                      <c:h val="6.33468500361160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6045-4188-91E2-2061964F94E0}"/>
                </c:ext>
              </c:extLst>
            </c:dLbl>
            <c:dLbl>
              <c:idx val="11"/>
              <c:layout>
                <c:manualLayout>
                  <c:x val="-3.9756316005523006E-2"/>
                  <c:y val="-3.32819255257326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45-4188-91E2-2061964F94E0}"/>
                </c:ext>
              </c:extLst>
            </c:dLbl>
            <c:dLbl>
              <c:idx val="12"/>
              <c:layout>
                <c:manualLayout>
                  <c:x val="-7.3262717160354953E-3"/>
                  <c:y val="-1.1677869534600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045-4188-91E2-2061964F94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page5!$H$31:$H$43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page5!$I$31:$I$43</c:f>
              <c:numCache>
                <c:formatCode>0.0_)</c:formatCode>
                <c:ptCount val="13"/>
                <c:pt idx="0">
                  <c:v>96.800000000000011</c:v>
                </c:pt>
                <c:pt idx="1">
                  <c:v>62.7</c:v>
                </c:pt>
                <c:pt idx="2">
                  <c:v>73</c:v>
                </c:pt>
                <c:pt idx="3">
                  <c:v>57.699999999999996</c:v>
                </c:pt>
                <c:pt idx="4">
                  <c:v>64.2</c:v>
                </c:pt>
                <c:pt idx="5">
                  <c:v>68.599999999999994</c:v>
                </c:pt>
                <c:pt idx="6">
                  <c:v>71.899999999999991</c:v>
                </c:pt>
                <c:pt idx="7">
                  <c:v>134.30000000000001</c:v>
                </c:pt>
                <c:pt idx="8">
                  <c:v>102.3</c:v>
                </c:pt>
                <c:pt idx="9">
                  <c:v>71.600000000000009</c:v>
                </c:pt>
                <c:pt idx="10">
                  <c:v>129.9</c:v>
                </c:pt>
                <c:pt idx="11">
                  <c:v>141.79999999999998</c:v>
                </c:pt>
                <c:pt idx="12">
                  <c:v>118.2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6045-4188-91E2-2061964F94E0}"/>
            </c:ext>
          </c:extLst>
        </c:ser>
        <c:ser>
          <c:idx val="1"/>
          <c:order val="1"/>
          <c:tx>
            <c:strRef>
              <c:f>page5!$J$30</c:f>
              <c:strCache>
                <c:ptCount val="1"/>
                <c:pt idx="0">
                  <c:v>Woven and Special Woven Fabrics 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4.6951631046119234E-2"/>
                  <c:y val="-5.179053837782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045-4188-91E2-2061964F94E0}"/>
                </c:ext>
              </c:extLst>
            </c:dLbl>
            <c:dLbl>
              <c:idx val="1"/>
              <c:layout>
                <c:manualLayout>
                  <c:x val="-3.9968559913423143E-2"/>
                  <c:y val="-3.8759890415157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45-4188-91E2-2061964F94E0}"/>
                </c:ext>
              </c:extLst>
            </c:dLbl>
            <c:dLbl>
              <c:idx val="2"/>
              <c:layout>
                <c:manualLayout>
                  <c:x val="-3.8968292470550184E-2"/>
                  <c:y val="-4.5474197112222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45-4188-91E2-2061964F94E0}"/>
                </c:ext>
              </c:extLst>
            </c:dLbl>
            <c:dLbl>
              <c:idx val="3"/>
              <c:layout>
                <c:manualLayout>
                  <c:x val="-2.5588529810550896E-2"/>
                  <c:y val="-2.97635240850368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045-4188-91E2-2061964F94E0}"/>
                </c:ext>
              </c:extLst>
            </c:dLbl>
            <c:dLbl>
              <c:idx val="4"/>
              <c:layout>
                <c:manualLayout>
                  <c:x val="-3.2279421825826271E-2"/>
                  <c:y val="-2.71765299410566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045-4188-91E2-2061964F94E0}"/>
                </c:ext>
              </c:extLst>
            </c:dLbl>
            <c:dLbl>
              <c:idx val="5"/>
              <c:layout>
                <c:manualLayout>
                  <c:x val="-2.6268435195600549E-2"/>
                  <c:y val="-3.7874975993854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045-4188-91E2-2061964F94E0}"/>
                </c:ext>
              </c:extLst>
            </c:dLbl>
            <c:dLbl>
              <c:idx val="6"/>
              <c:layout>
                <c:manualLayout>
                  <c:x val="-3.1732407856600864E-2"/>
                  <c:y val="-3.9136668135461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045-4188-91E2-2061964F94E0}"/>
                </c:ext>
              </c:extLst>
            </c:dLbl>
            <c:dLbl>
              <c:idx val="7"/>
              <c:layout>
                <c:manualLayout>
                  <c:x val="-3.2614829396325457E-2"/>
                  <c:y val="-2.061455732667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045-4188-91E2-2061964F94E0}"/>
                </c:ext>
              </c:extLst>
            </c:dLbl>
            <c:dLbl>
              <c:idx val="8"/>
              <c:layout>
                <c:manualLayout>
                  <c:x val="-2.4517669888420347E-2"/>
                  <c:y val="-3.47695589146247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045-4188-91E2-2061964F94E0}"/>
                </c:ext>
              </c:extLst>
            </c:dLbl>
            <c:dLbl>
              <c:idx val="9"/>
              <c:layout>
                <c:manualLayout>
                  <c:x val="-3.6791120896617784E-2"/>
                  <c:y val="-4.201039651065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045-4188-91E2-2061964F94E0}"/>
                </c:ext>
              </c:extLst>
            </c:dLbl>
            <c:dLbl>
              <c:idx val="10"/>
              <c:layout>
                <c:manualLayout>
                  <c:x val="-3.6231045763829281E-2"/>
                  <c:y val="-3.792459336743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045-4188-91E2-2061964F94E0}"/>
                </c:ext>
              </c:extLst>
            </c:dLbl>
            <c:dLbl>
              <c:idx val="11"/>
              <c:layout>
                <c:manualLayout>
                  <c:x val="-2.9145419322584677E-2"/>
                  <c:y val="-2.257954036233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045-4188-91E2-2061964F94E0}"/>
                </c:ext>
              </c:extLst>
            </c:dLbl>
            <c:dLbl>
              <c:idx val="12"/>
              <c:layout>
                <c:manualLayout>
                  <c:x val="-1.2238297642404139E-2"/>
                  <c:y val="4.440795611449042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045-4188-91E2-2061964F94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page5!$H$31:$H$43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page5!$J$31:$J$43</c:f>
              <c:numCache>
                <c:formatCode>0.0_)</c:formatCode>
                <c:ptCount val="13"/>
                <c:pt idx="0">
                  <c:v>8.5</c:v>
                </c:pt>
                <c:pt idx="1">
                  <c:v>13.8</c:v>
                </c:pt>
                <c:pt idx="2">
                  <c:v>11.9</c:v>
                </c:pt>
                <c:pt idx="3">
                  <c:v>26.200000000000003</c:v>
                </c:pt>
                <c:pt idx="4">
                  <c:v>26.9</c:v>
                </c:pt>
                <c:pt idx="5">
                  <c:v>23.1</c:v>
                </c:pt>
                <c:pt idx="6">
                  <c:v>31.4</c:v>
                </c:pt>
                <c:pt idx="7">
                  <c:v>42.699999999999996</c:v>
                </c:pt>
                <c:pt idx="8">
                  <c:v>26.7</c:v>
                </c:pt>
                <c:pt idx="9">
                  <c:v>28.200000000000003</c:v>
                </c:pt>
                <c:pt idx="10">
                  <c:v>37.6</c:v>
                </c:pt>
                <c:pt idx="11">
                  <c:v>35.200000000000003</c:v>
                </c:pt>
                <c:pt idx="12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6045-4188-91E2-2061964F94E0}"/>
            </c:ext>
          </c:extLst>
        </c:ser>
        <c:ser>
          <c:idx val="2"/>
          <c:order val="2"/>
          <c:tx>
            <c:strRef>
              <c:f>page5!$K$30</c:f>
              <c:strCache>
                <c:ptCount val="1"/>
                <c:pt idx="0">
                  <c:v>Garment and laced Fabrics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3501281089863767E-2"/>
                  <c:y val="-6.79437936111644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045-4188-91E2-2061964F94E0}"/>
                </c:ext>
              </c:extLst>
            </c:dLbl>
            <c:dLbl>
              <c:idx val="1"/>
              <c:layout>
                <c:manualLayout>
                  <c:x val="-3.3606684827903618E-2"/>
                  <c:y val="-1.728579547994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045-4188-91E2-2061964F94E0}"/>
                </c:ext>
              </c:extLst>
            </c:dLbl>
            <c:dLbl>
              <c:idx val="2"/>
              <c:layout>
                <c:manualLayout>
                  <c:x val="-4.1857141968628331E-2"/>
                  <c:y val="1.714338627379606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045-4188-91E2-2061964F94E0}"/>
                </c:ext>
              </c:extLst>
            </c:dLbl>
            <c:dLbl>
              <c:idx val="3"/>
              <c:layout>
                <c:manualLayout>
                  <c:x val="-2.2675423865855596E-2"/>
                  <c:y val="-2.9858357121418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045-4188-91E2-2061964F94E0}"/>
                </c:ext>
              </c:extLst>
            </c:dLbl>
            <c:dLbl>
              <c:idx val="4"/>
              <c:layout>
                <c:manualLayout>
                  <c:x val="-2.7772698436392133E-2"/>
                  <c:y val="-3.8741370832295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045-4188-91E2-2061964F94E0}"/>
                </c:ext>
              </c:extLst>
            </c:dLbl>
            <c:dLbl>
              <c:idx val="5"/>
              <c:layout>
                <c:manualLayout>
                  <c:x val="-2.3785467278675473E-2"/>
                  <c:y val="-2.93506651084672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045-4188-91E2-2061964F94E0}"/>
                </c:ext>
              </c:extLst>
            </c:dLbl>
            <c:dLbl>
              <c:idx val="6"/>
              <c:layout>
                <c:manualLayout>
                  <c:x val="-3.4609284621412842E-2"/>
                  <c:y val="-3.056337848279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045-4188-91E2-2061964F94E0}"/>
                </c:ext>
              </c:extLst>
            </c:dLbl>
            <c:dLbl>
              <c:idx val="7"/>
              <c:layout>
                <c:manualLayout>
                  <c:x val="-2.6976638250797172E-2"/>
                  <c:y val="-2.201757949789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6045-4188-91E2-2061964F94E0}"/>
                </c:ext>
              </c:extLst>
            </c:dLbl>
            <c:dLbl>
              <c:idx val="8"/>
              <c:layout>
                <c:manualLayout>
                  <c:x val="-2.3189146811194054E-2"/>
                  <c:y val="-1.9418702883269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6045-4188-91E2-2061964F94E0}"/>
                </c:ext>
              </c:extLst>
            </c:dLbl>
            <c:dLbl>
              <c:idx val="9"/>
              <c:layout>
                <c:manualLayout>
                  <c:x val="-3.0524250227015461E-2"/>
                  <c:y val="-2.2383151011233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6045-4188-91E2-2061964F94E0}"/>
                </c:ext>
              </c:extLst>
            </c:dLbl>
            <c:dLbl>
              <c:idx val="10"/>
              <c:layout>
                <c:manualLayout>
                  <c:x val="-2.8967639412372032E-2"/>
                  <c:y val="-4.88032517833081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6045-4188-91E2-2061964F94E0}"/>
                </c:ext>
              </c:extLst>
            </c:dLbl>
            <c:dLbl>
              <c:idx val="11"/>
              <c:layout>
                <c:manualLayout>
                  <c:x val="-2.4860836412036173E-2"/>
                  <c:y val="-2.725571712295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6045-4188-91E2-2061964F94E0}"/>
                </c:ext>
              </c:extLst>
            </c:dLbl>
            <c:dLbl>
              <c:idx val="12"/>
              <c:layout>
                <c:manualLayout>
                  <c:x val="-1.276149652891022E-2"/>
                  <c:y val="-2.10188208181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6045-4188-91E2-2061964F94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page5!$H$31:$H$43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page5!$K$31:$K$43</c:f>
              <c:numCache>
                <c:formatCode>0.0_)</c:formatCode>
                <c:ptCount val="13"/>
                <c:pt idx="0">
                  <c:v>8.5</c:v>
                </c:pt>
                <c:pt idx="1">
                  <c:v>5.6999999999999993</c:v>
                </c:pt>
                <c:pt idx="2">
                  <c:v>10</c:v>
                </c:pt>
                <c:pt idx="3">
                  <c:v>8.8000000000000007</c:v>
                </c:pt>
                <c:pt idx="4">
                  <c:v>5.3</c:v>
                </c:pt>
                <c:pt idx="5">
                  <c:v>8.1</c:v>
                </c:pt>
                <c:pt idx="6">
                  <c:v>12.3</c:v>
                </c:pt>
                <c:pt idx="7">
                  <c:v>7.9</c:v>
                </c:pt>
                <c:pt idx="8">
                  <c:v>10.3</c:v>
                </c:pt>
                <c:pt idx="9">
                  <c:v>9.5</c:v>
                </c:pt>
                <c:pt idx="10">
                  <c:v>7.8000000000000007</c:v>
                </c:pt>
                <c:pt idx="11">
                  <c:v>9.1999999999999993</c:v>
                </c:pt>
                <c:pt idx="12">
                  <c:v>10.5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29-6045-4188-91E2-2061964F94E0}"/>
            </c:ext>
          </c:extLst>
        </c:ser>
        <c:ser>
          <c:idx val="3"/>
          <c:order val="3"/>
          <c:tx>
            <c:strRef>
              <c:f>page5!$L$30</c:f>
              <c:strCache>
                <c:ptCount val="1"/>
                <c:pt idx="0">
                  <c:v>Plastic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4935008123984497E-2"/>
                  <c:y val="-2.3465207093015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6045-4188-91E2-2061964F94E0}"/>
                </c:ext>
              </c:extLst>
            </c:dLbl>
            <c:dLbl>
              <c:idx val="1"/>
              <c:layout>
                <c:manualLayout>
                  <c:x val="-3.7777881315131469E-2"/>
                  <c:y val="-3.193297484155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6045-4188-91E2-2061964F94E0}"/>
                </c:ext>
              </c:extLst>
            </c:dLbl>
            <c:dLbl>
              <c:idx val="2"/>
              <c:layout>
                <c:manualLayout>
                  <c:x val="-3.6559907203542685E-2"/>
                  <c:y val="2.8715890440702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6045-4188-91E2-2061964F94E0}"/>
                </c:ext>
              </c:extLst>
            </c:dLbl>
            <c:dLbl>
              <c:idx val="3"/>
              <c:layout>
                <c:manualLayout>
                  <c:x val="-2.4876229926235525E-2"/>
                  <c:y val="-1.7515693749960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6045-4188-91E2-2061964F94E0}"/>
                </c:ext>
              </c:extLst>
            </c:dLbl>
            <c:dLbl>
              <c:idx val="4"/>
              <c:layout>
                <c:manualLayout>
                  <c:x val="-3.3805774278215184E-2"/>
                  <c:y val="-3.1002816721080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6045-4188-91E2-2061964F94E0}"/>
                </c:ext>
              </c:extLst>
            </c:dLbl>
            <c:dLbl>
              <c:idx val="5"/>
              <c:layout>
                <c:manualLayout>
                  <c:x val="-2.8817022872140982E-2"/>
                  <c:y val="-2.9244286537353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6045-4188-91E2-2061964F94E0}"/>
                </c:ext>
              </c:extLst>
            </c:dLbl>
            <c:dLbl>
              <c:idx val="6"/>
              <c:layout>
                <c:manualLayout>
                  <c:x val="-2.8872634996454826E-2"/>
                  <c:y val="-3.7904477268808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6045-4188-91E2-2061964F94E0}"/>
                </c:ext>
              </c:extLst>
            </c:dLbl>
            <c:dLbl>
              <c:idx val="7"/>
              <c:layout>
                <c:manualLayout>
                  <c:x val="-3.3202410717617641E-2"/>
                  <c:y val="-2.6773569362223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6045-4188-91E2-2061964F94E0}"/>
                </c:ext>
              </c:extLst>
            </c:dLbl>
            <c:dLbl>
              <c:idx val="8"/>
              <c:layout>
                <c:manualLayout>
                  <c:x val="-2.278411140550559E-2"/>
                  <c:y val="-3.6782126686718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6045-4188-91E2-2061964F94E0}"/>
                </c:ext>
              </c:extLst>
            </c:dLbl>
            <c:dLbl>
              <c:idx val="9"/>
              <c:layout>
                <c:manualLayout>
                  <c:x val="-3.6921577042206215E-2"/>
                  <c:y val="-7.272193165635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6045-4188-91E2-2061964F94E0}"/>
                </c:ext>
              </c:extLst>
            </c:dLbl>
            <c:dLbl>
              <c:idx val="10"/>
              <c:layout>
                <c:manualLayout>
                  <c:x val="-3.7668240225895933E-2"/>
                  <c:y val="-5.0074716937755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6045-4188-91E2-2061964F94E0}"/>
                </c:ext>
              </c:extLst>
            </c:dLbl>
            <c:dLbl>
              <c:idx val="11"/>
              <c:layout>
                <c:manualLayout>
                  <c:x val="-2.8534401949756281E-2"/>
                  <c:y val="-2.9130337366365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6045-4188-91E2-2061964F94E0}"/>
                </c:ext>
              </c:extLst>
            </c:dLbl>
            <c:dLbl>
              <c:idx val="12"/>
              <c:layout>
                <c:manualLayout>
                  <c:x val="-7.9316944427452445E-3"/>
                  <c:y val="-2.783163296675426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6045-4188-91E2-2061964F94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page5!$H$31:$H$43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June</c:v>
                </c:pt>
              </c:strCache>
            </c:strRef>
          </c:cat>
          <c:val>
            <c:numRef>
              <c:f>page5!$L$31:$L$43</c:f>
              <c:numCache>
                <c:formatCode>0.0_)</c:formatCode>
                <c:ptCount val="13"/>
                <c:pt idx="0">
                  <c:v>47.5</c:v>
                </c:pt>
                <c:pt idx="1">
                  <c:v>45.4</c:v>
                </c:pt>
                <c:pt idx="2">
                  <c:v>64</c:v>
                </c:pt>
                <c:pt idx="3">
                  <c:v>50.2</c:v>
                </c:pt>
                <c:pt idx="4">
                  <c:v>43.5</c:v>
                </c:pt>
                <c:pt idx="5">
                  <c:v>54.3</c:v>
                </c:pt>
                <c:pt idx="6">
                  <c:v>70</c:v>
                </c:pt>
                <c:pt idx="7">
                  <c:v>69.7</c:v>
                </c:pt>
                <c:pt idx="8">
                  <c:v>57.3</c:v>
                </c:pt>
                <c:pt idx="9">
                  <c:v>67</c:v>
                </c:pt>
                <c:pt idx="10">
                  <c:v>61.7</c:v>
                </c:pt>
                <c:pt idx="11">
                  <c:v>65.5</c:v>
                </c:pt>
                <c:pt idx="12">
                  <c:v>60.5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7-6045-4188-91E2-2061964F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812480"/>
        <c:axId val="207814016"/>
      </c:lineChart>
      <c:catAx>
        <c:axId val="207812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781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814016"/>
        <c:scaling>
          <c:orientation val="minMax"/>
          <c:max val="150"/>
          <c:min val="0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0.0_)" sourceLinked="1"/>
        <c:majorTickMark val="none"/>
        <c:minorTickMark val="none"/>
        <c:tickLblPos val="none"/>
        <c:spPr>
          <a:ln>
            <a:noFill/>
          </a:ln>
        </c:spPr>
        <c:txPr>
          <a:bodyPr/>
          <a:lstStyle/>
          <a:p>
            <a:pPr>
              <a:defRPr lang="en-US"/>
            </a:pPr>
            <a:endParaRPr lang="en-US"/>
          </a:p>
        </c:txPr>
        <c:crossAx val="207812480"/>
        <c:crosses val="autoZero"/>
        <c:crossBetween val="between"/>
        <c:majorUnit val="20"/>
        <c:minorUnit val="5"/>
      </c:valAx>
      <c:spPr>
        <a:solidFill>
          <a:sysClr val="window" lastClr="FFFFFF">
            <a:lumMod val="85000"/>
          </a:sysClr>
        </a:solidFill>
      </c:spPr>
    </c:plotArea>
    <c:legend>
      <c:legendPos val="b"/>
      <c:layout>
        <c:manualLayout>
          <c:xMode val="edge"/>
          <c:yMode val="edge"/>
          <c:x val="0.11853925236089675"/>
          <c:y val="0.83179861714611891"/>
          <c:w val="0.87888442417881785"/>
          <c:h val="0.14129850901504445"/>
        </c:manualLayout>
      </c:layout>
      <c:overlay val="0"/>
      <c:txPr>
        <a:bodyPr/>
        <a:lstStyle/>
        <a:p>
          <a:pPr>
            <a:def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>
        <a:lumMod val="85000"/>
      </a:sys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24</xdr:row>
      <xdr:rowOff>49357</xdr:rowOff>
    </xdr:from>
    <xdr:to>
      <xdr:col>5</xdr:col>
      <xdr:colOff>1194089</xdr:colOff>
      <xdr:row>38</xdr:row>
      <xdr:rowOff>7620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xmlns="" id="{00000000-0008-0000-1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77758</xdr:colOff>
      <xdr:row>35</xdr:row>
      <xdr:rowOff>112395</xdr:rowOff>
    </xdr:from>
    <xdr:to>
      <xdr:col>0</xdr:col>
      <xdr:colOff>996315</xdr:colOff>
      <xdr:row>36</xdr:row>
      <xdr:rowOff>178378</xdr:rowOff>
    </xdr:to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>
          <a:spLocks noChangeArrowheads="1"/>
        </xdr:cNvSpPr>
      </xdr:nvSpPr>
      <xdr:spPr bwMode="auto">
        <a:xfrm>
          <a:off x="77758" y="9475470"/>
          <a:ext cx="918557" cy="266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9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17</xdr:col>
      <xdr:colOff>0</xdr:colOff>
      <xdr:row>4</xdr:row>
      <xdr:rowOff>76338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xmlns="" id="{00000000-0008-0000-1600-000005000000}"/>
            </a:ext>
          </a:extLst>
        </xdr:cNvPr>
        <xdr:cNvSpPr txBox="1">
          <a:spLocks noChangeArrowheads="1"/>
        </xdr:cNvSpPr>
      </xdr:nvSpPr>
      <xdr:spPr bwMode="auto">
        <a:xfrm>
          <a:off x="13230225" y="0"/>
          <a:ext cx="2480955" cy="7633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</a:rPr>
            <a:t>IMPORT OF PRINCIPAL COMMODITIES</a:t>
          </a:r>
        </a:p>
      </xdr:txBody>
    </xdr:sp>
    <xdr:clientData/>
  </xdr:twoCellAnchor>
  <xdr:twoCellAnchor>
    <xdr:from>
      <xdr:col>0</xdr:col>
      <xdr:colOff>0</xdr:colOff>
      <xdr:row>24</xdr:row>
      <xdr:rowOff>89766</xdr:rowOff>
    </xdr:from>
    <xdr:to>
      <xdr:col>8</xdr:col>
      <xdr:colOff>0</xdr:colOff>
      <xdr:row>35</xdr:row>
      <xdr:rowOff>154998</xdr:rowOff>
    </xdr:to>
    <xdr:graphicFrame macro="">
      <xdr:nvGraphicFramePr>
        <xdr:cNvPr id="6" name="Chart 1040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0.83896</cdr:y>
    </cdr:from>
    <cdr:to>
      <cdr:x>0.13953</cdr:x>
      <cdr:y>0.92394</cdr:y>
    </cdr:to>
    <cdr:sp macro="" textlink="">
      <cdr:nvSpPr>
        <cdr:cNvPr id="4" name="Text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637452"/>
          <a:ext cx="958612" cy="267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</a:t>
          </a:r>
          <a:r>
            <a:rPr lang="en-US" sz="105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50" b="1" i="0">
              <a:latin typeface="Arial" pitchFamily="34" charset="0"/>
              <a:ea typeface="+mn-ea"/>
              <a:cs typeface="Arial" pitchFamily="34" charset="0"/>
            </a:rPr>
            <a:t>US$  </a:t>
          </a:r>
          <a:endParaRPr lang="en-US" sz="105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0.83896</cdr:y>
    </cdr:from>
    <cdr:to>
      <cdr:x>0.13953</cdr:x>
      <cdr:y>0.92394</cdr:y>
    </cdr:to>
    <cdr:sp macro="" textlink="">
      <cdr:nvSpPr>
        <cdr:cNvPr id="2" name="Text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637452"/>
          <a:ext cx="958612" cy="2671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91440" tIns="45720" rIns="91440" bIns="4572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</a:t>
          </a:r>
          <a:r>
            <a:rPr lang="en-US" sz="105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n-US" sz="1050" b="1" i="0">
              <a:latin typeface="Arial" pitchFamily="34" charset="0"/>
              <a:ea typeface="+mn-ea"/>
              <a:cs typeface="Arial" pitchFamily="34" charset="0"/>
            </a:rPr>
            <a:t>US$  </a:t>
          </a:r>
          <a:endParaRPr lang="en-US" sz="105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</xdr:colOff>
      <xdr:row>24</xdr:row>
      <xdr:rowOff>43815</xdr:rowOff>
    </xdr:from>
    <xdr:to>
      <xdr:col>7</xdr:col>
      <xdr:colOff>38100</xdr:colOff>
      <xdr:row>30</xdr:row>
      <xdr:rowOff>349885</xdr:rowOff>
    </xdr:to>
    <xdr:graphicFrame macro="">
      <xdr:nvGraphicFramePr>
        <xdr:cNvPr id="5" name="Chart 17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254636</xdr:rowOff>
    </xdr:from>
    <xdr:to>
      <xdr:col>7</xdr:col>
      <xdr:colOff>32004</xdr:colOff>
      <xdr:row>39</xdr:row>
      <xdr:rowOff>62866</xdr:rowOff>
    </xdr:to>
    <xdr:graphicFrame macro="">
      <xdr:nvGraphicFramePr>
        <xdr:cNvPr id="6" name="Chart 18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146974</xdr:colOff>
      <xdr:row>31</xdr:row>
      <xdr:rowOff>182999</xdr:rowOff>
    </xdr:from>
    <xdr:to>
      <xdr:col>0</xdr:col>
      <xdr:colOff>1394460</xdr:colOff>
      <xdr:row>32</xdr:row>
      <xdr:rowOff>180580</xdr:rowOff>
    </xdr:to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>
          <a:spLocks noChangeArrowheads="1"/>
        </xdr:cNvSpPr>
      </xdr:nvSpPr>
      <xdr:spPr bwMode="auto">
        <a:xfrm>
          <a:off x="146974" y="7825859"/>
          <a:ext cx="1247486" cy="188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$ Million </a:t>
          </a:r>
          <a:r>
            <a:rPr lang="en-US" sz="900" b="1" i="0">
              <a:latin typeface="Arial" pitchFamily="34" charset="0"/>
              <a:ea typeface="+mn-ea"/>
              <a:cs typeface="Arial" pitchFamily="34" charset="0"/>
            </a:rPr>
            <a:t>US</a:t>
          </a:r>
          <a:endParaRPr lang="en-US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</xdr:colOff>
      <xdr:row>37</xdr:row>
      <xdr:rowOff>164694</xdr:rowOff>
    </xdr:from>
    <xdr:to>
      <xdr:col>0</xdr:col>
      <xdr:colOff>1278255</xdr:colOff>
      <xdr:row>38</xdr:row>
      <xdr:rowOff>186689</xdr:rowOff>
    </xdr:to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>
          <a:spLocks noChangeArrowheads="1"/>
        </xdr:cNvSpPr>
      </xdr:nvSpPr>
      <xdr:spPr bwMode="auto">
        <a:xfrm>
          <a:off x="28575" y="9642069"/>
          <a:ext cx="1249680" cy="2124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n-US" sz="9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$ Million </a:t>
          </a:r>
          <a:r>
            <a:rPr lang="en-US" sz="900" b="1" i="0">
              <a:latin typeface="Arial" pitchFamily="34" charset="0"/>
              <a:ea typeface="+mn-ea"/>
              <a:cs typeface="Arial" pitchFamily="34" charset="0"/>
            </a:rPr>
            <a:t>US </a:t>
          </a:r>
          <a:endParaRPr lang="en-US" sz="9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134391</xdr:rowOff>
    </xdr:from>
    <xdr:to>
      <xdr:col>8</xdr:col>
      <xdr:colOff>21822</xdr:colOff>
      <xdr:row>38</xdr:row>
      <xdr:rowOff>110491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326275</xdr:colOff>
      <xdr:row>41</xdr:row>
      <xdr:rowOff>27988</xdr:rowOff>
    </xdr:from>
    <xdr:to>
      <xdr:col>1</xdr:col>
      <xdr:colOff>410095</xdr:colOff>
      <xdr:row>42</xdr:row>
      <xdr:rowOff>101140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>
          <a:spLocks noChangeArrowheads="1"/>
        </xdr:cNvSpPr>
      </xdr:nvSpPr>
      <xdr:spPr bwMode="auto">
        <a:xfrm>
          <a:off x="326275" y="9415828"/>
          <a:ext cx="1325880" cy="2407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Million </a:t>
          </a:r>
          <a:r>
            <a:rPr lang="en-GB" sz="1000" b="1">
              <a:latin typeface="Arial" pitchFamily="34" charset="0"/>
              <a:ea typeface="+mn-ea"/>
              <a:cs typeface="Arial" pitchFamily="34" charset="0"/>
            </a:rPr>
            <a:t>US $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25978</xdr:colOff>
      <xdr:row>24</xdr:row>
      <xdr:rowOff>11431</xdr:rowOff>
    </xdr:from>
    <xdr:to>
      <xdr:col>8</xdr:col>
      <xdr:colOff>21823</xdr:colOff>
      <xdr:row>28</xdr:row>
      <xdr:rowOff>127394</xdr:rowOff>
    </xdr:to>
    <xdr:graphicFrame macro="">
      <xdr:nvGraphicFramePr>
        <xdr:cNvPr id="9052" name="Chart 9051">
          <a:extLst>
            <a:ext uri="{FF2B5EF4-FFF2-40B4-BE49-F238E27FC236}">
              <a16:creationId xmlns:a16="http://schemas.microsoft.com/office/drawing/2014/main" xmlns="" id="{00000000-0008-0000-1800-00005C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0.04801</cdr:x>
      <cdr:y>0.85479</cdr:y>
    </cdr:from>
    <cdr:to>
      <cdr:x>0.20852</cdr:x>
      <cdr:y>0.95655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320088" y="1251734"/>
          <a:ext cx="1070200" cy="149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GB" sz="1000" b="1">
              <a:latin typeface="Arial" pitchFamily="34" charset="0"/>
              <a:cs typeface="Arial" pitchFamily="34" charset="0"/>
            </a:rPr>
            <a:t>Million US $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114300</xdr:rowOff>
    </xdr:from>
    <xdr:to>
      <xdr:col>6</xdr:col>
      <xdr:colOff>7620</xdr:colOff>
      <xdr:row>42</xdr:row>
      <xdr:rowOff>30480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45720</xdr:colOff>
      <xdr:row>39</xdr:row>
      <xdr:rowOff>178254</xdr:rowOff>
    </xdr:from>
    <xdr:to>
      <xdr:col>0</xdr:col>
      <xdr:colOff>969645</xdr:colOff>
      <xdr:row>41</xdr:row>
      <xdr:rowOff>83821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720" y="9169854"/>
          <a:ext cx="923925" cy="2713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Million </a:t>
          </a:r>
          <a:r>
            <a:rPr lang="en-US" sz="1000" b="1" i="0">
              <a:latin typeface="Arial" pitchFamily="34" charset="0"/>
              <a:ea typeface="+mn-ea"/>
              <a:cs typeface="Arial" pitchFamily="34" charset="0"/>
            </a:rPr>
            <a:t>US$ 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-003\Users\SMEI%20CSO\SMEI%20New%20Ver\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SMEI%202022/July-2022/From%20social/1.Foreign%20Trade%20Jun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1.1 (11)"/>
      <sheetName val="T 1.2 (12)"/>
      <sheetName val="T 1.3 (13)"/>
      <sheetName val="T 1.4 (14)"/>
      <sheetName val="T 1.4 (15)"/>
      <sheetName val="T 1.4 (16)"/>
      <sheetName val="T 1.4 (17)"/>
      <sheetName val="T 1.4 (18)"/>
      <sheetName val="T 1.4 (19)"/>
      <sheetName val="T 1.5 (20)"/>
      <sheetName val="T 1.5 (21)"/>
      <sheetName val="T 1.6 (22)"/>
      <sheetName val="T 1.6 (23)"/>
      <sheetName val="T 1.6 (24)"/>
      <sheetName val="T 1.6 (25)"/>
      <sheetName val="T 1.6 (26)"/>
      <sheetName val="T 1.6 (27)"/>
      <sheetName val="T 1.6 (28)"/>
      <sheetName val="T 1.7 (29)"/>
      <sheetName val="T 1.7 (30)"/>
      <sheetName val="T 1.7 (31)"/>
      <sheetName val="T 1.8 (32)"/>
      <sheetName val="T 1.8 (33)"/>
      <sheetName val="T 1.8 (34)"/>
      <sheetName val="T 1.8 (35)"/>
      <sheetName val="T 1.8 (36"/>
      <sheetName val="T 1.9 (37)"/>
      <sheetName val="T 1.9 (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6">
          <cell r="B6">
            <v>3.3</v>
          </cell>
          <cell r="C6">
            <v>0.8</v>
          </cell>
          <cell r="D6">
            <v>82.4</v>
          </cell>
          <cell r="E6">
            <v>33.4</v>
          </cell>
          <cell r="F6">
            <v>10.4</v>
          </cell>
          <cell r="G6">
            <v>2.5</v>
          </cell>
          <cell r="H6">
            <v>8.6999999999999993</v>
          </cell>
        </row>
        <row r="7">
          <cell r="B7">
            <v>3</v>
          </cell>
          <cell r="C7">
            <v>0.4</v>
          </cell>
          <cell r="D7">
            <v>91</v>
          </cell>
          <cell r="E7">
            <v>45.4</v>
          </cell>
          <cell r="F7">
            <v>8.5</v>
          </cell>
          <cell r="G7">
            <v>3.6</v>
          </cell>
          <cell r="H7">
            <v>14.600000000000001</v>
          </cell>
        </row>
        <row r="8">
          <cell r="B8">
            <v>2.8</v>
          </cell>
          <cell r="C8">
            <v>0.1</v>
          </cell>
          <cell r="D8">
            <v>60.1</v>
          </cell>
          <cell r="E8">
            <v>34.9</v>
          </cell>
          <cell r="F8">
            <v>2.5</v>
          </cell>
          <cell r="G8">
            <v>2.7</v>
          </cell>
          <cell r="H8">
            <v>12</v>
          </cell>
        </row>
        <row r="9">
          <cell r="B9">
            <v>3.2</v>
          </cell>
          <cell r="C9">
            <v>0.2</v>
          </cell>
          <cell r="D9">
            <v>86.2</v>
          </cell>
          <cell r="E9">
            <v>59.599999999999994</v>
          </cell>
          <cell r="F9">
            <v>1.8</v>
          </cell>
          <cell r="G9">
            <v>3.3</v>
          </cell>
          <cell r="H9">
            <v>19.7</v>
          </cell>
        </row>
        <row r="10">
          <cell r="B10">
            <v>5.4</v>
          </cell>
          <cell r="C10">
            <v>0.1</v>
          </cell>
          <cell r="D10">
            <v>86.5</v>
          </cell>
          <cell r="E10">
            <v>66.5</v>
          </cell>
          <cell r="F10">
            <v>2.6</v>
          </cell>
          <cell r="G10">
            <v>2.7</v>
          </cell>
          <cell r="H10">
            <v>14</v>
          </cell>
        </row>
        <row r="11">
          <cell r="B11">
            <v>3.5</v>
          </cell>
          <cell r="C11">
            <v>0.2</v>
          </cell>
          <cell r="D11">
            <v>66</v>
          </cell>
          <cell r="E11">
            <v>49.900000000000006</v>
          </cell>
          <cell r="F11">
            <v>2.8</v>
          </cell>
          <cell r="G11">
            <v>2.9</v>
          </cell>
          <cell r="H11">
            <v>13.3</v>
          </cell>
        </row>
        <row r="12">
          <cell r="B12">
            <v>2.6</v>
          </cell>
          <cell r="C12">
            <v>0.3</v>
          </cell>
          <cell r="D12">
            <v>66.100000000000009</v>
          </cell>
          <cell r="E12">
            <v>51.400000000000006</v>
          </cell>
          <cell r="F12">
            <v>1</v>
          </cell>
          <cell r="G12">
            <v>3</v>
          </cell>
          <cell r="H12">
            <v>11.100000000000001</v>
          </cell>
        </row>
        <row r="13">
          <cell r="B13">
            <v>4.1999999999999993</v>
          </cell>
          <cell r="C13">
            <v>0.2</v>
          </cell>
          <cell r="D13">
            <v>99.199999999999989</v>
          </cell>
          <cell r="E13">
            <v>54.5</v>
          </cell>
          <cell r="F13">
            <v>2.1</v>
          </cell>
          <cell r="G13">
            <v>3.7</v>
          </cell>
          <cell r="H13">
            <v>14.5</v>
          </cell>
        </row>
        <row r="15">
          <cell r="B15">
            <v>3.6</v>
          </cell>
          <cell r="C15">
            <v>0.1</v>
          </cell>
          <cell r="D15">
            <v>65.900000000000006</v>
          </cell>
          <cell r="E15">
            <v>44.699999999999996</v>
          </cell>
          <cell r="F15">
            <v>3.9</v>
          </cell>
          <cell r="G15">
            <v>3.4000000000000004</v>
          </cell>
          <cell r="H15">
            <v>14.7</v>
          </cell>
        </row>
        <row r="16">
          <cell r="B16">
            <v>4.7</v>
          </cell>
          <cell r="C16">
            <v>0.5</v>
          </cell>
          <cell r="D16">
            <v>52.3</v>
          </cell>
          <cell r="E16">
            <v>46.099999999999994</v>
          </cell>
          <cell r="F16">
            <v>3.6</v>
          </cell>
          <cell r="G16">
            <v>4.5</v>
          </cell>
          <cell r="H16">
            <v>15.6</v>
          </cell>
        </row>
        <row r="17">
          <cell r="B17">
            <v>4.0999999999999996</v>
          </cell>
          <cell r="C17">
            <v>0.5</v>
          </cell>
          <cell r="D17">
            <v>91.6</v>
          </cell>
          <cell r="E17">
            <v>72.5</v>
          </cell>
          <cell r="F17">
            <v>4.4000000000000004</v>
          </cell>
          <cell r="G17">
            <v>4.8</v>
          </cell>
          <cell r="H17">
            <v>17.399999999999999</v>
          </cell>
        </row>
      </sheetData>
      <sheetData sheetId="23">
        <row r="6">
          <cell r="B6">
            <v>23.6</v>
          </cell>
          <cell r="C6">
            <v>7.9</v>
          </cell>
          <cell r="D6">
            <v>131.69999999999999</v>
          </cell>
          <cell r="E6">
            <v>332.5</v>
          </cell>
          <cell r="F6">
            <v>79.2</v>
          </cell>
          <cell r="G6">
            <v>9.1</v>
          </cell>
        </row>
        <row r="7">
          <cell r="B7">
            <v>37.900000000000006</v>
          </cell>
          <cell r="C7">
            <v>8.8000000000000007</v>
          </cell>
          <cell r="D7">
            <v>43.8</v>
          </cell>
          <cell r="E7">
            <v>121.6</v>
          </cell>
          <cell r="F7">
            <v>75</v>
          </cell>
          <cell r="G7">
            <v>8.1999999999999993</v>
          </cell>
        </row>
        <row r="8">
          <cell r="B8">
            <v>25.299999999999997</v>
          </cell>
          <cell r="C8">
            <v>25.7</v>
          </cell>
          <cell r="D8">
            <v>51.9</v>
          </cell>
          <cell r="E8">
            <v>61.4</v>
          </cell>
          <cell r="F8">
            <v>47.9</v>
          </cell>
          <cell r="G8">
            <v>9.8000000000000007</v>
          </cell>
        </row>
        <row r="9">
          <cell r="B9">
            <v>38.9</v>
          </cell>
          <cell r="C9">
            <v>80.699999999999989</v>
          </cell>
          <cell r="D9">
            <v>83.2</v>
          </cell>
          <cell r="E9">
            <v>112.19999999999999</v>
          </cell>
          <cell r="F9">
            <v>83.4</v>
          </cell>
          <cell r="G9">
            <v>14.6</v>
          </cell>
        </row>
        <row r="10">
          <cell r="B10">
            <v>36.200000000000003</v>
          </cell>
          <cell r="C10">
            <v>47.599999999999994</v>
          </cell>
          <cell r="D10">
            <v>74.7</v>
          </cell>
          <cell r="E10">
            <v>121.6</v>
          </cell>
          <cell r="F10">
            <v>63.7</v>
          </cell>
          <cell r="G10">
            <v>14.6</v>
          </cell>
        </row>
        <row r="11">
          <cell r="B11">
            <v>55.6</v>
          </cell>
          <cell r="C11">
            <v>16.7</v>
          </cell>
          <cell r="D11">
            <v>44.199999999999996</v>
          </cell>
          <cell r="E11">
            <v>81.3</v>
          </cell>
          <cell r="F11">
            <v>58</v>
          </cell>
          <cell r="G11">
            <v>12.8</v>
          </cell>
        </row>
        <row r="12">
          <cell r="B12">
            <v>59.2</v>
          </cell>
          <cell r="C12">
            <v>16.599999999999998</v>
          </cell>
          <cell r="D12">
            <v>89.5</v>
          </cell>
          <cell r="E12">
            <v>119.5</v>
          </cell>
          <cell r="F12">
            <v>57.1</v>
          </cell>
          <cell r="G12">
            <v>13.700000000000001</v>
          </cell>
        </row>
        <row r="13">
          <cell r="B13">
            <v>18.900000000000002</v>
          </cell>
          <cell r="C13">
            <v>16.7</v>
          </cell>
          <cell r="D13">
            <v>104.4</v>
          </cell>
          <cell r="E13">
            <v>94.3</v>
          </cell>
          <cell r="F13">
            <v>89.1</v>
          </cell>
          <cell r="G13">
            <v>19.100000000000001</v>
          </cell>
        </row>
        <row r="15">
          <cell r="B15">
            <v>20.399999999999999</v>
          </cell>
          <cell r="C15">
            <v>15.6</v>
          </cell>
          <cell r="D15">
            <v>62.9</v>
          </cell>
          <cell r="E15">
            <v>106.8</v>
          </cell>
          <cell r="F15">
            <v>58</v>
          </cell>
          <cell r="G15">
            <v>16.399999999999999</v>
          </cell>
        </row>
        <row r="16">
          <cell r="B16">
            <v>28.7</v>
          </cell>
          <cell r="C16">
            <v>20.700000000000003</v>
          </cell>
          <cell r="D16">
            <v>157.29999999999998</v>
          </cell>
          <cell r="E16">
            <v>116.9</v>
          </cell>
          <cell r="F16">
            <v>93.7</v>
          </cell>
          <cell r="G16">
            <v>16.8</v>
          </cell>
        </row>
        <row r="17">
          <cell r="B17">
            <v>40.4</v>
          </cell>
          <cell r="C17">
            <v>15.799999999999999</v>
          </cell>
          <cell r="D17">
            <v>141.70000000000002</v>
          </cell>
          <cell r="E17">
            <v>91.8</v>
          </cell>
          <cell r="F17">
            <v>79.600000000000009</v>
          </cell>
          <cell r="G17">
            <v>22.4</v>
          </cell>
        </row>
      </sheetData>
      <sheetData sheetId="24">
        <row r="6">
          <cell r="B6">
            <v>5.4</v>
          </cell>
          <cell r="D6">
            <v>30.3</v>
          </cell>
          <cell r="E6">
            <v>181.1</v>
          </cell>
          <cell r="F6">
            <v>0.1</v>
          </cell>
          <cell r="G6">
            <v>1.7</v>
          </cell>
          <cell r="H6">
            <v>5</v>
          </cell>
        </row>
        <row r="7">
          <cell r="B7">
            <v>9.3000000000000007</v>
          </cell>
          <cell r="D7">
            <v>5.6</v>
          </cell>
          <cell r="E7">
            <v>270.8</v>
          </cell>
          <cell r="F7">
            <v>0.2</v>
          </cell>
          <cell r="G7">
            <v>2.7</v>
          </cell>
          <cell r="H7">
            <v>2.2999999999999998</v>
          </cell>
        </row>
        <row r="8">
          <cell r="B8">
            <v>5.7</v>
          </cell>
          <cell r="D8">
            <v>4.7</v>
          </cell>
          <cell r="E8">
            <v>248.8</v>
          </cell>
          <cell r="F8">
            <v>0.1</v>
          </cell>
          <cell r="G8">
            <v>3.6</v>
          </cell>
          <cell r="H8">
            <v>3.2</v>
          </cell>
        </row>
        <row r="9">
          <cell r="B9">
            <v>11.1</v>
          </cell>
          <cell r="D9">
            <v>25.5</v>
          </cell>
          <cell r="E9">
            <v>152</v>
          </cell>
          <cell r="F9">
            <v>0.1</v>
          </cell>
          <cell r="G9">
            <v>5.8</v>
          </cell>
          <cell r="H9">
            <v>6.7</v>
          </cell>
        </row>
        <row r="10">
          <cell r="B10">
            <v>8.6999999999999993</v>
          </cell>
          <cell r="D10">
            <v>12.9</v>
          </cell>
          <cell r="E10">
            <v>147</v>
          </cell>
          <cell r="F10">
            <v>0.2</v>
          </cell>
          <cell r="G10">
            <v>2</v>
          </cell>
          <cell r="H10">
            <v>6.7</v>
          </cell>
        </row>
        <row r="11">
          <cell r="B11">
            <v>5.9</v>
          </cell>
          <cell r="D11">
            <v>13</v>
          </cell>
          <cell r="E11">
            <v>227.8</v>
          </cell>
          <cell r="F11">
            <v>0.1</v>
          </cell>
          <cell r="G11">
            <v>2.4</v>
          </cell>
          <cell r="H11">
            <v>8.6</v>
          </cell>
        </row>
        <row r="12">
          <cell r="B12">
            <v>6.9</v>
          </cell>
          <cell r="D12">
            <v>10.8</v>
          </cell>
          <cell r="E12">
            <v>272</v>
          </cell>
          <cell r="F12">
            <v>0.3</v>
          </cell>
          <cell r="G12">
            <v>1.9</v>
          </cell>
          <cell r="H12">
            <v>8.8000000000000007</v>
          </cell>
        </row>
        <row r="13">
          <cell r="B13">
            <v>10.200000000000001</v>
          </cell>
          <cell r="C13">
            <v>0.1</v>
          </cell>
          <cell r="D13">
            <v>15.9</v>
          </cell>
          <cell r="E13">
            <v>305.60000000000002</v>
          </cell>
          <cell r="F13">
            <v>0.3</v>
          </cell>
          <cell r="G13">
            <v>2.4</v>
          </cell>
          <cell r="H13">
            <v>8.1</v>
          </cell>
        </row>
        <row r="15">
          <cell r="B15">
            <v>6</v>
          </cell>
          <cell r="D15">
            <v>15</v>
          </cell>
          <cell r="E15">
            <v>364.5</v>
          </cell>
          <cell r="F15">
            <v>0.2</v>
          </cell>
          <cell r="G15">
            <v>2.2999999999999998</v>
          </cell>
          <cell r="H15">
            <v>11.9</v>
          </cell>
        </row>
        <row r="16">
          <cell r="B16">
            <v>9.1</v>
          </cell>
          <cell r="D16">
            <v>13.399999999999999</v>
          </cell>
          <cell r="E16">
            <v>466.8</v>
          </cell>
          <cell r="F16">
            <v>0.3</v>
          </cell>
          <cell r="G16">
            <v>1.2</v>
          </cell>
          <cell r="H16">
            <v>9</v>
          </cell>
        </row>
        <row r="17">
          <cell r="B17">
            <v>13.9</v>
          </cell>
          <cell r="D17">
            <v>24.7</v>
          </cell>
          <cell r="E17">
            <v>488.3</v>
          </cell>
          <cell r="F17">
            <v>0.3</v>
          </cell>
          <cell r="G17">
            <v>3.7</v>
          </cell>
          <cell r="H17">
            <v>6.4</v>
          </cell>
        </row>
      </sheetData>
      <sheetData sheetId="25">
        <row r="6">
          <cell r="B6">
            <v>73.400000000000006</v>
          </cell>
          <cell r="C6">
            <v>9.6999999999999993</v>
          </cell>
          <cell r="D6">
            <v>6.7</v>
          </cell>
          <cell r="E6">
            <v>35.6</v>
          </cell>
          <cell r="F6">
            <v>189.5</v>
          </cell>
        </row>
        <row r="7">
          <cell r="B7">
            <v>96.800000000000011</v>
          </cell>
          <cell r="C7">
            <v>8.5</v>
          </cell>
          <cell r="D7">
            <v>8.5</v>
          </cell>
          <cell r="E7">
            <v>47.5</v>
          </cell>
          <cell r="F7">
            <v>273.2</v>
          </cell>
        </row>
        <row r="8">
          <cell r="B8">
            <v>62.7</v>
          </cell>
          <cell r="C8">
            <v>13.8</v>
          </cell>
          <cell r="D8">
            <v>5.6999999999999993</v>
          </cell>
          <cell r="E8">
            <v>45.4</v>
          </cell>
          <cell r="F8">
            <v>213.5</v>
          </cell>
        </row>
        <row r="9">
          <cell r="B9">
            <v>73</v>
          </cell>
          <cell r="C9">
            <v>11.9</v>
          </cell>
          <cell r="D9">
            <v>10</v>
          </cell>
          <cell r="E9">
            <v>64</v>
          </cell>
          <cell r="F9">
            <v>327.3</v>
          </cell>
        </row>
        <row r="10">
          <cell r="B10">
            <v>57.699999999999996</v>
          </cell>
          <cell r="C10">
            <v>26.200000000000003</v>
          </cell>
          <cell r="D10">
            <v>8.8000000000000007</v>
          </cell>
          <cell r="E10">
            <v>50.2</v>
          </cell>
          <cell r="F10">
            <v>265.10000000000002</v>
          </cell>
        </row>
        <row r="11">
          <cell r="B11">
            <v>64.2</v>
          </cell>
          <cell r="C11">
            <v>26.9</v>
          </cell>
          <cell r="D11">
            <v>5.3</v>
          </cell>
          <cell r="E11">
            <v>43.5</v>
          </cell>
          <cell r="F11">
            <v>224.4</v>
          </cell>
        </row>
        <row r="12">
          <cell r="B12">
            <v>68.599999999999994</v>
          </cell>
          <cell r="C12">
            <v>23.1</v>
          </cell>
          <cell r="D12">
            <v>8.1</v>
          </cell>
          <cell r="E12">
            <v>54.3</v>
          </cell>
          <cell r="F12">
            <v>227.3</v>
          </cell>
        </row>
        <row r="13">
          <cell r="B13">
            <v>71.899999999999991</v>
          </cell>
          <cell r="C13">
            <v>31.4</v>
          </cell>
          <cell r="D13">
            <v>12.3</v>
          </cell>
          <cell r="E13">
            <v>70</v>
          </cell>
          <cell r="F13">
            <v>282.60000000000002</v>
          </cell>
        </row>
        <row r="15">
          <cell r="B15">
            <v>134.30000000000001</v>
          </cell>
          <cell r="C15">
            <v>42.699999999999996</v>
          </cell>
          <cell r="D15">
            <v>7.9</v>
          </cell>
          <cell r="E15">
            <v>69.7</v>
          </cell>
          <cell r="F15">
            <v>253.6</v>
          </cell>
        </row>
        <row r="16">
          <cell r="B16">
            <v>102.3</v>
          </cell>
          <cell r="C16">
            <v>26.7</v>
          </cell>
          <cell r="D16">
            <v>10.3</v>
          </cell>
          <cell r="E16">
            <v>57.3</v>
          </cell>
          <cell r="F16">
            <v>250.9</v>
          </cell>
        </row>
        <row r="17">
          <cell r="B17">
            <v>71.600000000000009</v>
          </cell>
          <cell r="C17">
            <v>28.200000000000003</v>
          </cell>
          <cell r="D17">
            <v>9.5</v>
          </cell>
          <cell r="E17">
            <v>67</v>
          </cell>
          <cell r="F17">
            <v>258.89999999999998</v>
          </cell>
        </row>
      </sheetData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noFill/>
        <a:ln w="9525">
          <a:noFill/>
          <a:miter lim="800000"/>
          <a:headEnd/>
          <a:tailEnd/>
        </a:ln>
      </a:spPr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5"/>
  <sheetViews>
    <sheetView showGridLines="0" tabSelected="1" zoomScaleNormal="100" workbookViewId="0">
      <selection activeCell="BF56" sqref="BF56"/>
    </sheetView>
  </sheetViews>
  <sheetFormatPr defaultColWidth="9.125" defaultRowHeight="15"/>
  <cols>
    <col min="1" max="1" width="20.25" style="9" customWidth="1"/>
    <col min="2" max="2" width="13.125" style="9" customWidth="1"/>
    <col min="3" max="3" width="16.75" style="12" customWidth="1"/>
    <col min="4" max="4" width="15.125" style="12" customWidth="1"/>
    <col min="5" max="5" width="14.75" style="12" customWidth="1"/>
    <col min="6" max="6" width="17.25" style="12" customWidth="1"/>
    <col min="7" max="7" width="7.25" style="117" customWidth="1"/>
    <col min="8" max="8" width="12.75" style="118" customWidth="1"/>
    <col min="9" max="9" width="9.625" style="117" bestFit="1" customWidth="1"/>
    <col min="10" max="10" width="11.375" style="117" customWidth="1"/>
    <col min="11" max="11" width="20.25" style="117" customWidth="1"/>
    <col min="12" max="12" width="10.75" style="117" bestFit="1" customWidth="1"/>
    <col min="13" max="13" width="19.125" style="151" customWidth="1"/>
    <col min="14" max="16384" width="9.125" style="117"/>
  </cols>
  <sheetData>
    <row r="1" spans="1:21">
      <c r="F1" s="113" t="s">
        <v>81</v>
      </c>
    </row>
    <row r="2" spans="1:21">
      <c r="A2" s="176" t="s">
        <v>86</v>
      </c>
      <c r="B2" s="177"/>
      <c r="C2" s="177"/>
      <c r="D2" s="177"/>
      <c r="E2" s="177"/>
      <c r="F2" s="177"/>
    </row>
    <row r="3" spans="1:21">
      <c r="A3" s="178" t="s">
        <v>87</v>
      </c>
      <c r="B3" s="179"/>
      <c r="C3" s="179"/>
    </row>
    <row r="5" spans="1:21" ht="64.5" customHeight="1">
      <c r="A5" s="20" t="s">
        <v>0</v>
      </c>
      <c r="B5" s="62" t="s">
        <v>4</v>
      </c>
      <c r="C5" s="25" t="s">
        <v>16</v>
      </c>
      <c r="D5" s="25" t="s">
        <v>17</v>
      </c>
      <c r="E5" s="25" t="s">
        <v>18</v>
      </c>
      <c r="F5" s="26" t="s">
        <v>19</v>
      </c>
      <c r="H5" s="152"/>
      <c r="I5" s="152"/>
      <c r="J5" s="152"/>
      <c r="K5" s="153"/>
      <c r="L5" s="154"/>
      <c r="M5" s="155"/>
      <c r="N5" s="156"/>
      <c r="O5" s="156"/>
      <c r="P5" s="156"/>
      <c r="Q5" s="156"/>
      <c r="R5" s="156"/>
      <c r="S5" s="156"/>
      <c r="T5" s="156"/>
      <c r="U5" s="156"/>
    </row>
    <row r="6" spans="1:21" ht="27" customHeight="1">
      <c r="A6" s="37" t="s">
        <v>78</v>
      </c>
      <c r="B6" s="66">
        <v>16156.599999999999</v>
      </c>
      <c r="C6" s="68">
        <v>4.6999999999999993</v>
      </c>
      <c r="D6" s="68">
        <v>2.5</v>
      </c>
      <c r="E6" s="68">
        <v>35.299999999999997</v>
      </c>
      <c r="F6" s="68">
        <v>24.7</v>
      </c>
      <c r="G6" s="121"/>
      <c r="H6" s="157">
        <f>C6+D6+E6+F6+page2!B6+page2!C6+page2!D6+page2!E6+page2!F6+page2!G6+page2!H6+page3!B6+page3!C6+page3!D6+page3!E6+page3!F6+page3!G6+page4!B6++page4!D6+page4!E6+page4!F6+page4!G6+page4!H6+page5!B6+page5!C6+page5!D6+page5!E6+page5!F6</f>
        <v>16156.6</v>
      </c>
      <c r="I6" s="158">
        <f>B6-H6</f>
        <v>0</v>
      </c>
      <c r="J6" s="156"/>
      <c r="K6" s="153"/>
      <c r="L6" s="154"/>
      <c r="M6" s="156"/>
      <c r="N6" s="156"/>
      <c r="O6" s="156"/>
      <c r="P6" s="156"/>
      <c r="Q6" s="156"/>
      <c r="R6" s="156"/>
      <c r="S6" s="156"/>
      <c r="T6" s="156"/>
      <c r="U6" s="156"/>
    </row>
    <row r="7" spans="1:21" ht="27" customHeight="1">
      <c r="A7" s="41" t="s">
        <v>77</v>
      </c>
      <c r="B7" s="67">
        <v>14856.599999999999</v>
      </c>
      <c r="C7" s="69">
        <v>2.5999999999999996</v>
      </c>
      <c r="D7" s="69">
        <v>4</v>
      </c>
      <c r="E7" s="69">
        <v>36.200000000000003</v>
      </c>
      <c r="F7" s="69">
        <v>28.5</v>
      </c>
      <c r="G7" s="159"/>
      <c r="H7" s="157">
        <f>C7+D7+E7+F7+page2!B7+page2!C7+page2!D7+page2!E7+page2!F7+page2!G7+page2!H7+page3!B7+page3!C7+page3!D7+page3!E7+page3!F7+page3!G7+page4!B7+page4!C7+page4!D7+page4!E7+page4!F7+page4!G7+page4!H7+page5!B7+page5!C7+page5!D7+page5!E7+page5!F7</f>
        <v>14856.6</v>
      </c>
      <c r="I7" s="158">
        <f>B7-H7</f>
        <v>0</v>
      </c>
      <c r="J7" s="156"/>
      <c r="K7" s="153"/>
      <c r="L7" s="154"/>
      <c r="M7" s="156"/>
      <c r="N7" s="156"/>
      <c r="O7" s="156"/>
      <c r="P7" s="156"/>
      <c r="Q7" s="156"/>
      <c r="R7" s="156"/>
      <c r="S7" s="156"/>
      <c r="T7" s="156"/>
      <c r="U7" s="156"/>
    </row>
    <row r="8" spans="1:21" ht="27" customHeight="1">
      <c r="A8" s="37" t="s">
        <v>80</v>
      </c>
      <c r="B8" s="75">
        <f>SUM(B21:B23)</f>
        <v>4250.1000000000004</v>
      </c>
      <c r="C8" s="68">
        <f t="shared" ref="C8:F8" si="0">SUM(C21:C23)</f>
        <v>1.2000000000000002</v>
      </c>
      <c r="D8" s="68">
        <f t="shared" si="0"/>
        <v>1.1000000000000001</v>
      </c>
      <c r="E8" s="68">
        <f t="shared" si="0"/>
        <v>5.9999999999999991</v>
      </c>
      <c r="F8" s="68">
        <f t="shared" si="0"/>
        <v>6.3000000000000007</v>
      </c>
      <c r="G8" s="159"/>
      <c r="H8" s="157">
        <f>C8+D8+E8+F8+page2!B8+page2!C8+page2!D8+page2!E8+page2!F8+page2!G8+page2!H8+page3!B8+page3!C8+page3!D8+page3!E8+page3!F8+page3!G8+page4!B8++page4!D8+page4!E8+page4!F8+page4!G8+page4!H8+page5!B8+page5!C8+page5!D8+page5!E8+page5!F8</f>
        <v>4250.1000000000004</v>
      </c>
      <c r="I8" s="158">
        <f>B8-H8</f>
        <v>0</v>
      </c>
      <c r="J8" s="156"/>
      <c r="K8" s="153"/>
      <c r="L8" s="154"/>
      <c r="M8" s="156"/>
      <c r="N8" s="156"/>
      <c r="O8" s="156"/>
      <c r="P8" s="156"/>
      <c r="Q8" s="156"/>
      <c r="R8" s="156"/>
      <c r="S8" s="156"/>
      <c r="T8" s="156"/>
      <c r="U8" s="156"/>
    </row>
    <row r="9" spans="1:21" ht="19.899999999999999" customHeight="1">
      <c r="A9" s="5">
        <v>2021</v>
      </c>
      <c r="B9" s="65"/>
      <c r="C9" s="70"/>
      <c r="D9" s="71"/>
      <c r="E9" s="72"/>
      <c r="F9" s="71"/>
      <c r="G9" s="160"/>
      <c r="H9" s="157"/>
      <c r="I9" s="158"/>
      <c r="J9" s="156"/>
      <c r="K9" s="153"/>
      <c r="L9" s="154"/>
      <c r="M9" s="156"/>
      <c r="N9" s="156"/>
      <c r="O9" s="156"/>
      <c r="P9" s="156"/>
      <c r="Q9" s="156"/>
      <c r="R9" s="156"/>
      <c r="S9" s="156"/>
      <c r="T9" s="156"/>
      <c r="U9" s="156"/>
    </row>
    <row r="10" spans="1:21" ht="19.899999999999999" customHeight="1">
      <c r="A10" s="40" t="s">
        <v>3</v>
      </c>
      <c r="B10" s="78">
        <v>1189.0999999999999</v>
      </c>
      <c r="C10" s="96">
        <v>0.1</v>
      </c>
      <c r="D10" s="97">
        <v>0.1</v>
      </c>
      <c r="E10" s="96">
        <v>0.9</v>
      </c>
      <c r="F10" s="96">
        <v>0.79999999999999993</v>
      </c>
      <c r="G10" s="160"/>
      <c r="H10" s="157">
        <f>C10+D10+F10+E10+'[2]T 1.8 (33)'!B7+'[2]T 1.8 (33)'!C7+'[2]T 1.8 (33)'!D7+'[2]T 1.8 (33)'!E7+'[2]T 1.8 (33)'!F7+'[2]T 1.8 (33)'!G7+'[2]T 1.8 (33)'!H7+'[2]T 1.8 (34)'!B7+'[2]T 1.8 (34)'!C7+'[2]T 1.8 (34)'!D7+'[2]T 1.8 (34)'!E7+'[2]T 1.8 (34)'!F7+'[2]T 1.8 (34)'!G7+'[2]T 1.8 (35)'!B7+'[2]T 1.8 (35)'!D7+'[2]T 1.8 (35)'!E7+'[2]T 1.8 (35)'!F7+'[2]T 1.8 (35)'!G7+'[2]T 1.8 (35)'!H7+'[2]T 1.8 (36'!B7+'[2]T 1.8 (36'!C7+'[2]T 1.8 (36'!D7+'[2]T 1.8 (36'!E7+'[2]T 1.8 (36'!F7</f>
        <v>1189.1000000000001</v>
      </c>
      <c r="I10" s="158">
        <f t="shared" ref="I10:I16" si="1">B10-H10</f>
        <v>0</v>
      </c>
      <c r="J10" s="156"/>
      <c r="K10" s="153"/>
      <c r="L10" s="154"/>
      <c r="M10" s="156"/>
      <c r="N10" s="156"/>
      <c r="O10" s="156"/>
      <c r="P10" s="156"/>
      <c r="Q10" s="156"/>
      <c r="R10" s="156"/>
      <c r="S10" s="156"/>
      <c r="T10" s="156"/>
      <c r="U10" s="156"/>
    </row>
    <row r="11" spans="1:21" ht="19.899999999999999" customHeight="1">
      <c r="A11" s="32" t="s">
        <v>6</v>
      </c>
      <c r="B11" s="76">
        <v>949.19999999999993</v>
      </c>
      <c r="C11" s="98">
        <v>0.1</v>
      </c>
      <c r="D11" s="98">
        <v>0.1</v>
      </c>
      <c r="E11" s="98">
        <v>2.5</v>
      </c>
      <c r="F11" s="99">
        <v>2.2000000000000002</v>
      </c>
      <c r="G11" s="160"/>
      <c r="H11" s="157">
        <f>C11+D11+F11+E11+'[2]T 1.8 (33)'!B8+'[2]T 1.8 (33)'!C8+'[2]T 1.8 (33)'!D8+'[2]T 1.8 (33)'!E8+'[2]T 1.8 (33)'!F8+'[2]T 1.8 (33)'!G8+'[2]T 1.8 (33)'!H8+'[2]T 1.8 (34)'!B8+'[2]T 1.8 (34)'!C8+'[2]T 1.8 (34)'!D8+'[2]T 1.8 (34)'!E8+'[2]T 1.8 (34)'!F8+'[2]T 1.8 (34)'!G8+'[2]T 1.8 (35)'!B8+'[2]T 1.8 (35)'!D8+'[2]T 1.8 (35)'!E8+'[2]T 1.8 (35)'!F8+'[2]T 1.8 (35)'!G8+'[2]T 1.8 (35)'!H8+'[2]T 1.8 (36'!B8+'[2]T 1.8 (36'!C8+'[2]T 1.8 (36'!D8+'[2]T 1.8 (36'!E8+'[2]T 1.8 (36'!F8</f>
        <v>949.20000000000016</v>
      </c>
      <c r="I11" s="158">
        <f t="shared" si="1"/>
        <v>0</v>
      </c>
      <c r="J11" s="156"/>
      <c r="K11" s="153"/>
      <c r="L11" s="154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ht="19.899999999999999" customHeight="1">
      <c r="A12" s="42" t="s">
        <v>8</v>
      </c>
      <c r="B12" s="78">
        <v>1284.3999999999999</v>
      </c>
      <c r="C12" s="96">
        <v>0.5</v>
      </c>
      <c r="D12" s="96">
        <v>0.3</v>
      </c>
      <c r="E12" s="96">
        <v>5.6</v>
      </c>
      <c r="F12" s="96">
        <v>3.6</v>
      </c>
      <c r="G12" s="160"/>
      <c r="H12" s="157">
        <f>F12+E12+D12+C12+'[2]T 1.8 (33)'!B9+'[2]T 1.8 (33)'!C9+'[2]T 1.8 (33)'!D9+'[2]T 1.8 (33)'!E9+'[2]T 1.8 (33)'!F9+'[2]T 1.8 (33)'!G9+'[2]T 1.8 (33)'!H9+'[2]T 1.8 (34)'!B9+'[2]T 1.8 (34)'!C9+'[2]T 1.8 (34)'!D9+'[2]T 1.8 (34)'!E9+'[2]T 1.8 (34)'!F9+'[2]T 1.8 (34)'!G9+'[2]T 1.8 (35)'!B9+'[2]T 1.8 (35)'!D9+'[2]T 1.8 (35)'!E9+'[2]T 1.8 (35)'!F9+'[2]T 1.8 (35)'!G9+'[2]T 1.8 (35)'!H9+'[2]T 1.8 (36'!B9+'[2]T 1.8 (36'!C9+'[2]T 1.8 (36'!D9+'[2]T 1.8 (36'!E9+'[2]T 1.8 (36'!F9</f>
        <v>1284.4000000000001</v>
      </c>
      <c r="I12" s="158">
        <f t="shared" si="1"/>
        <v>0</v>
      </c>
      <c r="J12" s="156"/>
      <c r="K12" s="153"/>
      <c r="L12" s="154"/>
      <c r="M12" s="156"/>
      <c r="N12" s="156"/>
      <c r="O12" s="156"/>
      <c r="P12" s="156"/>
      <c r="Q12" s="156"/>
      <c r="R12" s="156"/>
      <c r="S12" s="156"/>
      <c r="T12" s="156"/>
      <c r="U12" s="156"/>
    </row>
    <row r="13" spans="1:21" ht="19.899999999999999" customHeight="1">
      <c r="A13" s="32" t="s">
        <v>9</v>
      </c>
      <c r="B13" s="76">
        <v>1126.6000000000001</v>
      </c>
      <c r="C13" s="98">
        <v>0.2</v>
      </c>
      <c r="D13" s="98">
        <v>0.5</v>
      </c>
      <c r="E13" s="98">
        <v>1.8</v>
      </c>
      <c r="F13" s="99">
        <v>2.4</v>
      </c>
      <c r="G13" s="161"/>
      <c r="H13" s="157">
        <f>F13+E13+D13+C13+'[2]T 1.8 (33)'!B10+'[2]T 1.8 (33)'!C10+'[2]T 1.8 (33)'!D10+'[2]T 1.8 (33)'!E10+'[2]T 1.8 (33)'!F10+'[2]T 1.8 (33)'!G10+'[2]T 1.8 (33)'!H10+'[2]T 1.8 (34)'!B10+'[2]T 1.8 (34)'!C10+'[2]T 1.8 (34)'!D10+'[2]T 1.8 (34)'!E10+'[2]T 1.8 (34)'!F10+'[2]T 1.8 (34)'!G10+'[2]T 1.8 (35)'!B10+'[2]T 1.8 (35)'!D10+'[2]T 1.8 (35)'!E10+'[2]T 1.8 (35)'!F10+'[2]T 1.8 (35)'!G10+'[2]T 1.8 (35)'!H10+'[2]T 1.8 (36'!B10+'[2]T 1.8 (36'!C10+'[2]T 1.8 (36'!D10+'[2]T 1.8 (36'!E10+'[2]T 1.8 (36'!F10</f>
        <v>1126.6000000000004</v>
      </c>
      <c r="I13" s="158">
        <f t="shared" si="1"/>
        <v>0</v>
      </c>
      <c r="J13" s="162"/>
      <c r="K13" s="153"/>
      <c r="L13" s="154"/>
      <c r="M13" s="156"/>
      <c r="N13" s="156"/>
      <c r="O13" s="156"/>
      <c r="P13" s="156"/>
      <c r="Q13" s="156"/>
      <c r="R13" s="156"/>
      <c r="S13" s="156"/>
      <c r="T13" s="156"/>
      <c r="U13" s="156"/>
    </row>
    <row r="14" spans="1:21" ht="19.899999999999999" customHeight="1">
      <c r="A14" s="40" t="s">
        <v>10</v>
      </c>
      <c r="B14" s="77">
        <v>1034.8</v>
      </c>
      <c r="C14" s="97" t="s">
        <v>15</v>
      </c>
      <c r="D14" s="97">
        <v>0.5</v>
      </c>
      <c r="E14" s="97">
        <v>3.3</v>
      </c>
      <c r="F14" s="96">
        <v>1.7000000000000002</v>
      </c>
      <c r="G14" s="160"/>
      <c r="H14" s="157">
        <f>F14+E14+D14+'[2]T 1.8 (33)'!B11+'[2]T 1.8 (33)'!C11+'[2]T 1.8 (33)'!D11+'[2]T 1.8 (33)'!E11+'[2]T 1.8 (33)'!F11+'[2]T 1.8 (33)'!G11+'[2]T 1.8 (33)'!H11+'[2]T 1.8 (34)'!B11+'[2]T 1.8 (34)'!C11+'[2]T 1.8 (34)'!D11+'[2]T 1.8 (34)'!E11+'[2]T 1.8 (34)'!F11+'[2]T 1.8 (34)'!G11+'[2]T 1.8 (35)'!B11+'[2]T 1.8 (35)'!D11+'[2]T 1.8 (35)'!E11+'[2]T 1.8 (35)'!F11+'[2]T 1.8 (35)'!G11+'[2]T 1.8 (35)'!H11+'[2]T 1.8 (36'!B11+'[2]T 1.8 (36'!C11+'[2]T 1.8 (36'!D11+'[2]T 1.8 (36'!E11+'[2]T 1.8 (36'!F11</f>
        <v>1034.8000000000002</v>
      </c>
      <c r="I14" s="158">
        <f t="shared" si="1"/>
        <v>0</v>
      </c>
      <c r="J14" s="156"/>
      <c r="K14" s="153"/>
      <c r="L14" s="154"/>
      <c r="M14" s="156"/>
      <c r="N14" s="156"/>
      <c r="O14" s="156"/>
      <c r="P14" s="156"/>
      <c r="Q14" s="156"/>
      <c r="R14" s="156"/>
      <c r="S14" s="156"/>
      <c r="T14" s="156"/>
      <c r="U14" s="156"/>
    </row>
    <row r="15" spans="1:21" ht="19.899999999999999" customHeight="1">
      <c r="A15" s="32" t="s">
        <v>48</v>
      </c>
      <c r="B15" s="76">
        <v>1178.2</v>
      </c>
      <c r="C15" s="98">
        <v>0.7</v>
      </c>
      <c r="D15" s="98">
        <v>0.3</v>
      </c>
      <c r="E15" s="98">
        <v>2</v>
      </c>
      <c r="F15" s="99">
        <v>2</v>
      </c>
      <c r="G15" s="160"/>
      <c r="H15" s="157">
        <f>F15+E15+D15+'[2]T 1.8 (33)'!B12+'[2]T 1.8 (33)'!C12+'[2]T 1.8 (33)'!D12+'[2]T 1.8 (33)'!E12+'[2]T 1.8 (33)'!F12+'[2]T 1.8 (33)'!G12+'[2]T 1.8 (33)'!H12+'[2]T 1.8 (34)'!B12+'[2]T 1.8 (34)'!C12+'[2]T 1.8 (34)'!D12+'[2]T 1.8 (34)'!E12+'[2]T 1.8 (34)'!F12+'[2]T 1.8 (34)'!G12+'[2]T 1.8 (35)'!B12+'[2]T 1.8 (35)'!D12+'[2]T 1.8 (35)'!E12+'[2]T 1.8 (35)'!F12+'[2]T 1.8 (35)'!G12+'[2]T 1.8 (35)'!H12+'[2]T 1.8 (36'!B12+'[2]T 1.8 (36'!C12+'[2]T 1.8 (36'!D12+'[2]T 1.8 (36'!E12+'[2]T 1.8 (36'!F12+C15</f>
        <v>1178.2</v>
      </c>
      <c r="I15" s="158">
        <f t="shared" si="1"/>
        <v>0</v>
      </c>
      <c r="J15" s="156"/>
      <c r="K15" s="153"/>
      <c r="L15" s="154"/>
      <c r="M15" s="156"/>
      <c r="N15" s="156"/>
      <c r="O15" s="156"/>
      <c r="P15" s="156"/>
      <c r="Q15" s="156"/>
      <c r="R15" s="156"/>
      <c r="S15" s="156"/>
      <c r="T15" s="156"/>
      <c r="U15" s="156"/>
    </row>
    <row r="16" spans="1:21" ht="19.899999999999999" customHeight="1">
      <c r="A16" s="40" t="s">
        <v>11</v>
      </c>
      <c r="B16" s="77">
        <v>1339.6</v>
      </c>
      <c r="C16" s="97">
        <v>0.3</v>
      </c>
      <c r="D16" s="97">
        <v>0.2</v>
      </c>
      <c r="E16" s="97">
        <v>5</v>
      </c>
      <c r="F16" s="96">
        <v>2.4</v>
      </c>
      <c r="G16" s="160"/>
      <c r="H16" s="157">
        <f>F16+E16+D16+'[2]T 1.8 (33)'!B13+'[2]T 1.8 (33)'!C13+'[2]T 1.8 (33)'!D13+'[2]T 1.8 (33)'!E13+'[2]T 1.8 (33)'!F13+'[2]T 1.8 (33)'!G13+'[2]T 1.8 (33)'!H13+'[2]T 1.8 (34)'!B13+'[2]T 1.8 (34)'!C13+'[2]T 1.8 (34)'!D13+'[2]T 1.8 (34)'!E13+'[2]T 1.8 (34)'!F13+'[2]T 1.8 (34)'!G13+'[2]T 1.8 (35)'!B13+'[2]T 1.8 (35)'!D13+'[2]T 1.8 (35)'!E13+'[2]T 1.8 (35)'!F13+'[2]T 1.8 (35)'!G13+'[2]T 1.8 (35)'!H13+'[2]T 1.8 (36'!B13+'[2]T 1.8 (36'!C13+'[2]T 1.8 (36'!D13+'[2]T 1.8 (36'!E13+'[2]T 1.8 (36'!F13+C16+'[2]T 1.8 (35)'!C13</f>
        <v>1339.5999999999997</v>
      </c>
      <c r="I16" s="158">
        <f t="shared" si="1"/>
        <v>0</v>
      </c>
      <c r="J16" s="156"/>
      <c r="K16" s="153"/>
      <c r="L16" s="154"/>
      <c r="M16" s="156"/>
      <c r="N16" s="156"/>
      <c r="O16" s="156"/>
      <c r="P16" s="156"/>
      <c r="Q16" s="156"/>
      <c r="R16" s="156"/>
      <c r="S16" s="156"/>
      <c r="T16" s="156"/>
      <c r="U16" s="156"/>
    </row>
    <row r="17" spans="1:21" ht="19.899999999999999" customHeight="1">
      <c r="A17" s="5">
        <v>2022</v>
      </c>
      <c r="B17" s="65"/>
      <c r="C17" s="70"/>
      <c r="D17" s="70"/>
      <c r="E17" s="70"/>
      <c r="F17" s="70"/>
      <c r="G17" s="160"/>
      <c r="H17" s="157"/>
      <c r="I17" s="158"/>
      <c r="J17" s="156"/>
      <c r="K17" s="153"/>
      <c r="L17" s="154"/>
      <c r="M17" s="156"/>
      <c r="N17" s="156"/>
      <c r="O17" s="156"/>
      <c r="P17" s="156"/>
      <c r="Q17" s="156"/>
      <c r="R17" s="156"/>
      <c r="S17" s="156"/>
      <c r="T17" s="156"/>
      <c r="U17" s="156"/>
    </row>
    <row r="18" spans="1:21" ht="19.899999999999999" customHeight="1">
      <c r="A18" s="2" t="s">
        <v>52</v>
      </c>
      <c r="B18" s="79">
        <v>1332.3</v>
      </c>
      <c r="C18" s="99">
        <v>0.3</v>
      </c>
      <c r="D18" s="99">
        <v>0.8</v>
      </c>
      <c r="E18" s="99">
        <v>3.9</v>
      </c>
      <c r="F18" s="99">
        <v>2.8</v>
      </c>
      <c r="G18" s="160"/>
      <c r="H18" s="157">
        <f>C18+F18+E18+D18+'[2]T 1.8 (33)'!B15+'[2]T 1.8 (33)'!C15+'[2]T 1.8 (33)'!D15+'[2]T 1.8 (33)'!E15+'[2]T 1.8 (33)'!F15+'[2]T 1.8 (33)'!G15+'[2]T 1.8 (33)'!H15+'[2]T 1.8 (34)'!B15+'[2]T 1.8 (34)'!C15+'[2]T 1.8 (34)'!D15+'[2]T 1.8 (34)'!E15+'[2]T 1.8 (34)'!F15+'[2]T 1.8 (34)'!G15+'[2]T 1.8 (35)'!B15+'[2]T 1.8 (35)'!D15+'[2]T 1.8 (35)'!E15+'[2]T 1.8 (35)'!F15+'[2]T 1.8 (35)'!G15+'[2]T 1.8 (35)'!H15+'[2]T 1.8 (36'!B15+'[2]T 1.8 (36'!C15+'[2]T 1.8 (36'!D15+'[2]T 1.8 (36'!E15+'[2]T 1.8 (36'!F15</f>
        <v>1332.3</v>
      </c>
      <c r="I18" s="158">
        <f t="shared" ref="I18:I23" si="2">B18-H18</f>
        <v>0</v>
      </c>
      <c r="J18" s="156"/>
      <c r="K18" s="153"/>
      <c r="L18" s="154"/>
      <c r="M18" s="156"/>
      <c r="N18" s="156"/>
      <c r="O18" s="156"/>
      <c r="P18" s="156"/>
      <c r="Q18" s="156"/>
      <c r="R18" s="156"/>
      <c r="S18" s="156"/>
      <c r="T18" s="156"/>
      <c r="U18" s="156"/>
    </row>
    <row r="19" spans="1:21" ht="19.899999999999999" customHeight="1">
      <c r="A19" s="42" t="s">
        <v>7</v>
      </c>
      <c r="B19" s="78">
        <v>1514.8</v>
      </c>
      <c r="C19" s="96">
        <v>0.1</v>
      </c>
      <c r="D19" s="96">
        <v>0.3</v>
      </c>
      <c r="E19" s="96">
        <v>3.2</v>
      </c>
      <c r="F19" s="96">
        <v>2.5</v>
      </c>
      <c r="G19" s="160"/>
      <c r="H19" s="157">
        <f>C19+F19+E19+D19+'[2]T 1.8 (33)'!B16+'[2]T 1.8 (33)'!C16+'[2]T 1.8 (33)'!D16+'[2]T 1.8 (33)'!E16+'[2]T 1.8 (33)'!F16+'[2]T 1.8 (33)'!G16+'[2]T 1.8 (33)'!H16+'[2]T 1.8 (34)'!B16+'[2]T 1.8 (34)'!C16+'[2]T 1.8 (34)'!D16+'[2]T 1.8 (34)'!E16+'[2]T 1.8 (34)'!F16+'[2]T 1.8 (34)'!G16+'[2]T 1.8 (35)'!B16+'[2]T 1.8 (35)'!D16+'[2]T 1.8 (35)'!E16+'[2]T 1.8 (35)'!F16+'[2]T 1.8 (35)'!G16+'[2]T 1.8 (35)'!H16+'[2]T 1.8 (36'!B16+'[2]T 1.8 (36'!C16+'[2]T 1.8 (36'!D16+'[2]T 1.8 (36'!E16+'[2]T 1.8 (36'!F16</f>
        <v>1514.8</v>
      </c>
      <c r="I19" s="158">
        <f t="shared" si="2"/>
        <v>0</v>
      </c>
      <c r="J19" s="156"/>
      <c r="K19" s="153"/>
      <c r="L19" s="154"/>
      <c r="M19" s="156"/>
      <c r="N19" s="156"/>
      <c r="O19" s="156"/>
      <c r="P19" s="156"/>
      <c r="Q19" s="156"/>
      <c r="R19" s="156"/>
      <c r="S19" s="156"/>
      <c r="T19" s="156"/>
      <c r="U19" s="156"/>
    </row>
    <row r="20" spans="1:21" ht="19.899999999999999" customHeight="1">
      <c r="A20" s="2" t="s">
        <v>1</v>
      </c>
      <c r="B20" s="79">
        <v>1565.3</v>
      </c>
      <c r="C20" s="99">
        <v>0.3</v>
      </c>
      <c r="D20" s="99">
        <v>0.5</v>
      </c>
      <c r="E20" s="99">
        <v>2.6</v>
      </c>
      <c r="F20" s="99">
        <v>2.4</v>
      </c>
      <c r="G20" s="160"/>
      <c r="H20" s="157">
        <f>C20+F20+E20+D20+'[2]T 1.8 (33)'!B17+'[2]T 1.8 (33)'!C17+'[2]T 1.8 (33)'!D17+'[2]T 1.8 (33)'!E17+'[2]T 1.8 (33)'!F17+'[2]T 1.8 (33)'!G17+'[2]T 1.8 (33)'!H17+'[2]T 1.8 (34)'!B17+'[2]T 1.8 (34)'!C17+'[2]T 1.8 (34)'!D17+'[2]T 1.8 (34)'!E17+'[2]T 1.8 (34)'!F17+'[2]T 1.8 (34)'!G17+'[2]T 1.8 (35)'!B17+'[2]T 1.8 (35)'!D17+'[2]T 1.8 (35)'!E17+'[2]T 1.8 (35)'!F17+'[2]T 1.8 (35)'!G17+'[2]T 1.8 (35)'!H17+'[2]T 1.8 (36'!B17+'[2]T 1.8 (36'!C17+'[2]T 1.8 (36'!D17+'[2]T 1.8 (36'!E17+'[2]T 1.8 (36'!F17</f>
        <v>1565.3000000000002</v>
      </c>
      <c r="I20" s="158">
        <f t="shared" si="2"/>
        <v>0</v>
      </c>
      <c r="J20" s="156"/>
      <c r="K20" s="153"/>
      <c r="L20" s="154"/>
      <c r="M20" s="156"/>
      <c r="N20" s="156"/>
      <c r="O20" s="156"/>
      <c r="P20" s="156"/>
      <c r="Q20" s="156"/>
      <c r="R20" s="156"/>
      <c r="S20" s="156"/>
      <c r="T20" s="156"/>
      <c r="U20" s="156"/>
    </row>
    <row r="21" spans="1:21" ht="19.899999999999999" customHeight="1">
      <c r="A21" s="42" t="s">
        <v>5</v>
      </c>
      <c r="B21" s="78">
        <v>1193.2</v>
      </c>
      <c r="C21" s="96">
        <v>0.4</v>
      </c>
      <c r="D21" s="96">
        <v>0.3</v>
      </c>
      <c r="E21" s="96">
        <v>1.1000000000000001</v>
      </c>
      <c r="F21" s="96">
        <v>1.4</v>
      </c>
      <c r="G21" s="160"/>
      <c r="H21" s="157">
        <f>C21+D21+E21+F21+page2!B21+page2!C21+page2!D21+page2!E21+page2!F21+page2!G21+page2!H21+page3!B21+page3!C21+page3!D21+page3!E21+page3!F21+page3!G21+page4!B21++page4!D21+page4!E21+page4!F21+page4!G21+page4!H21+page5!B21+page5!C21+page5!D21+page5!E21+page5!F21</f>
        <v>1193.2</v>
      </c>
      <c r="I21" s="158">
        <f t="shared" si="2"/>
        <v>0</v>
      </c>
      <c r="J21" s="156"/>
      <c r="K21" s="153"/>
      <c r="L21" s="154"/>
      <c r="M21" s="156"/>
      <c r="N21" s="156"/>
      <c r="O21" s="156"/>
      <c r="P21" s="156"/>
      <c r="Q21" s="156"/>
      <c r="R21" s="156"/>
      <c r="S21" s="156"/>
      <c r="T21" s="156"/>
      <c r="U21" s="156"/>
    </row>
    <row r="22" spans="1:21" ht="19.899999999999999" customHeight="1">
      <c r="A22" s="2" t="s">
        <v>2</v>
      </c>
      <c r="B22" s="79">
        <v>1461.5</v>
      </c>
      <c r="C22" s="99">
        <v>0.2</v>
      </c>
      <c r="D22" s="99">
        <v>0.5</v>
      </c>
      <c r="E22" s="99">
        <v>4.0999999999999996</v>
      </c>
      <c r="F22" s="99">
        <v>3.5</v>
      </c>
      <c r="G22" s="160"/>
      <c r="H22" s="157">
        <f>F22+E22+D22+C22+page2!B22+page2!C22+page2!D22+page2!E22+page2!F22+page2!G22+page2!H22+page3!B22+page3!C22+page3!D22+page3!E22+page3!F22+page3!G22+page4!B22+page4!D22+page4!E22+page4!F22+page4!G22+page4!H22+page5!B22+page5!C22+page5!D22+page5!E22+page5!F22</f>
        <v>1461.5</v>
      </c>
      <c r="I22" s="158">
        <f t="shared" si="2"/>
        <v>0</v>
      </c>
      <c r="J22" s="156"/>
      <c r="K22" s="153"/>
      <c r="L22" s="154"/>
      <c r="M22" s="156"/>
      <c r="N22" s="156"/>
      <c r="O22" s="156"/>
      <c r="P22" s="156"/>
      <c r="Q22" s="156"/>
      <c r="R22" s="156"/>
      <c r="S22" s="156"/>
      <c r="T22" s="156"/>
      <c r="U22" s="156"/>
    </row>
    <row r="23" spans="1:21" ht="19.899999999999999" customHeight="1">
      <c r="A23" s="64" t="s">
        <v>3</v>
      </c>
      <c r="B23" s="80">
        <v>1595.4</v>
      </c>
      <c r="C23" s="100">
        <v>0.6</v>
      </c>
      <c r="D23" s="100">
        <v>0.3</v>
      </c>
      <c r="E23" s="100">
        <v>0.8</v>
      </c>
      <c r="F23" s="100">
        <v>1.4</v>
      </c>
      <c r="G23" s="160"/>
      <c r="H23" s="157">
        <f>F23+E23+'[2]T 1.8 (33)'!B6+'[2]T 1.8 (33)'!C6+'[2]T 1.8 (33)'!D6+'[2]T 1.8 (33)'!E6+'[2]T 1.8 (33)'!F6+'[2]T 1.8 (33)'!G6+'[2]T 1.8 (33)'!H6+'[2]T 1.8 (34)'!B6+'[2]T 1.8 (34)'!C6+'[2]T 1.8 (34)'!D6+'[2]T 1.8 (34)'!E6+'[2]T 1.8 (34)'!F6+'[2]T 1.8 (34)'!G6+'[2]T 1.8 (35)'!B6+'[2]T 1.8 (35)'!D6+'[2]T 1.8 (35)'!E6+'[2]T 1.8 (35)'!F6+'[2]T 1.8 (35)'!G6+'[2]T 1.8 (35)'!H6+'[2]T 1.8 (36'!B6+'[2]T 1.8 (36'!C6+'[2]T 1.8 (36'!D6+'[2]T 1.8 (36'!E6+'[2]T 1.8 (36'!F6</f>
        <v>1266.2</v>
      </c>
      <c r="I23" s="158">
        <f t="shared" si="2"/>
        <v>329.20000000000005</v>
      </c>
      <c r="J23" s="156"/>
      <c r="K23" s="153"/>
      <c r="L23" s="154"/>
      <c r="M23" s="156"/>
      <c r="N23" s="156"/>
      <c r="O23" s="156"/>
      <c r="P23" s="156"/>
      <c r="Q23" s="156"/>
      <c r="R23" s="156"/>
      <c r="S23" s="156"/>
      <c r="T23" s="156"/>
      <c r="U23" s="156"/>
    </row>
    <row r="24" spans="1:21" ht="20.100000000000001" customHeight="1">
      <c r="A24" s="15"/>
      <c r="B24" s="46"/>
      <c r="C24" s="54"/>
      <c r="D24" s="55"/>
      <c r="E24" s="55"/>
      <c r="F24" s="53" t="s">
        <v>53</v>
      </c>
      <c r="G24" s="163"/>
      <c r="H24" s="152"/>
      <c r="I24" s="164"/>
      <c r="J24" s="156"/>
      <c r="K24" s="153"/>
      <c r="L24" s="154"/>
      <c r="M24" s="156"/>
      <c r="N24" s="156"/>
      <c r="O24" s="156"/>
      <c r="P24" s="156"/>
      <c r="Q24" s="156"/>
      <c r="R24" s="156"/>
      <c r="S24" s="156"/>
      <c r="T24" s="156"/>
      <c r="U24" s="156"/>
    </row>
    <row r="25" spans="1:21" ht="21.6" customHeight="1">
      <c r="A25" s="15"/>
      <c r="B25" s="15"/>
      <c r="C25" s="55"/>
      <c r="D25" s="55"/>
      <c r="E25" s="55"/>
      <c r="F25" s="55"/>
      <c r="G25" s="165"/>
      <c r="H25" s="152"/>
      <c r="I25" s="156"/>
      <c r="J25" s="166"/>
      <c r="K25" s="153"/>
      <c r="L25" s="154"/>
      <c r="M25" s="156"/>
      <c r="N25" s="156"/>
      <c r="O25" s="156"/>
      <c r="P25" s="156"/>
      <c r="Q25" s="156"/>
      <c r="R25" s="156"/>
      <c r="S25" s="156"/>
      <c r="T25" s="156"/>
      <c r="U25" s="156"/>
    </row>
    <row r="26" spans="1:21" ht="57" customHeight="1">
      <c r="A26" s="15"/>
      <c r="B26" s="15"/>
      <c r="C26" s="55"/>
      <c r="D26" s="55"/>
      <c r="E26" s="55"/>
      <c r="F26" s="55"/>
      <c r="H26" s="152"/>
      <c r="I26" s="156"/>
      <c r="J26" s="156"/>
      <c r="K26" s="153"/>
      <c r="L26" s="154"/>
      <c r="M26" s="167"/>
      <c r="N26" s="156"/>
      <c r="O26" s="156"/>
      <c r="P26" s="156"/>
      <c r="Q26" s="156"/>
      <c r="R26" s="156"/>
      <c r="S26" s="156"/>
      <c r="T26" s="156"/>
      <c r="U26" s="156"/>
    </row>
    <row r="27" spans="1:21" ht="15.75" customHeight="1">
      <c r="A27" s="15"/>
      <c r="B27" s="15"/>
      <c r="C27" s="55"/>
      <c r="D27" s="55"/>
      <c r="E27" s="55"/>
      <c r="F27" s="55"/>
      <c r="H27" s="152"/>
      <c r="I27" s="156"/>
      <c r="J27" s="156"/>
      <c r="K27" s="153"/>
      <c r="L27" s="154"/>
      <c r="M27" s="167"/>
      <c r="N27" s="156"/>
      <c r="O27" s="156"/>
      <c r="P27" s="156"/>
      <c r="Q27" s="156"/>
      <c r="R27" s="156"/>
      <c r="S27" s="156"/>
      <c r="T27" s="156"/>
      <c r="U27" s="156"/>
    </row>
    <row r="28" spans="1:21" ht="15.75" customHeight="1">
      <c r="A28" s="15"/>
      <c r="B28" s="15"/>
      <c r="C28" s="55"/>
      <c r="D28" s="55"/>
      <c r="E28" s="55"/>
      <c r="F28" s="55"/>
      <c r="H28" s="152"/>
      <c r="I28" s="156"/>
      <c r="J28" s="156"/>
      <c r="K28" s="156"/>
      <c r="L28" s="156"/>
      <c r="M28" s="167"/>
      <c r="N28" s="156"/>
      <c r="O28" s="156"/>
      <c r="P28" s="156"/>
      <c r="Q28" s="156"/>
      <c r="R28" s="156"/>
      <c r="S28" s="156"/>
      <c r="T28" s="156"/>
      <c r="U28" s="156"/>
    </row>
    <row r="29" spans="1:21" ht="15.75" customHeight="1">
      <c r="A29" s="15"/>
      <c r="B29" s="15"/>
      <c r="C29" s="55"/>
      <c r="D29" s="55"/>
      <c r="E29" s="55"/>
      <c r="F29" s="55"/>
      <c r="H29" s="152"/>
      <c r="I29" s="156"/>
      <c r="J29" s="168" t="s">
        <v>16</v>
      </c>
      <c r="K29" s="156" t="s">
        <v>17</v>
      </c>
      <c r="L29" s="169" t="s">
        <v>57</v>
      </c>
      <c r="M29" s="170" t="s">
        <v>19</v>
      </c>
      <c r="N29" s="156"/>
      <c r="O29" s="156"/>
      <c r="P29" s="156"/>
      <c r="Q29" s="156"/>
      <c r="R29" s="156"/>
      <c r="S29" s="156"/>
      <c r="T29" s="156"/>
      <c r="U29" s="156"/>
    </row>
    <row r="30" spans="1:21" ht="15.75" customHeight="1">
      <c r="A30" s="15"/>
      <c r="B30" s="15"/>
      <c r="C30" s="55"/>
      <c r="D30" s="55"/>
      <c r="E30" s="55"/>
      <c r="F30" s="55"/>
      <c r="H30" s="152"/>
      <c r="I30" s="171" t="s">
        <v>62</v>
      </c>
      <c r="J30" s="172">
        <f t="shared" ref="J30:M36" si="3">C10</f>
        <v>0.1</v>
      </c>
      <c r="K30" s="172">
        <f t="shared" si="3"/>
        <v>0.1</v>
      </c>
      <c r="L30" s="172">
        <f t="shared" si="3"/>
        <v>0.9</v>
      </c>
      <c r="M30" s="173">
        <f t="shared" si="3"/>
        <v>0.79999999999999993</v>
      </c>
      <c r="N30" s="156"/>
      <c r="O30" s="156"/>
      <c r="P30" s="156"/>
      <c r="Q30" s="156"/>
      <c r="R30" s="156"/>
      <c r="S30" s="156"/>
      <c r="T30" s="156"/>
      <c r="U30" s="156"/>
    </row>
    <row r="31" spans="1:21" ht="15.75" customHeight="1">
      <c r="A31" s="15"/>
      <c r="B31" s="15"/>
      <c r="C31" s="55"/>
      <c r="D31" s="55"/>
      <c r="E31" s="55"/>
      <c r="F31" s="55"/>
      <c r="H31" s="152"/>
      <c r="I31" s="171" t="s">
        <v>61</v>
      </c>
      <c r="J31" s="172">
        <f t="shared" si="3"/>
        <v>0.1</v>
      </c>
      <c r="K31" s="172">
        <f t="shared" si="3"/>
        <v>0.1</v>
      </c>
      <c r="L31" s="172">
        <f t="shared" si="3"/>
        <v>2.5</v>
      </c>
      <c r="M31" s="173">
        <f t="shared" si="3"/>
        <v>2.2000000000000002</v>
      </c>
      <c r="N31" s="156"/>
      <c r="O31" s="156"/>
      <c r="P31" s="156"/>
      <c r="Q31" s="156"/>
      <c r="R31" s="156"/>
      <c r="S31" s="156"/>
      <c r="T31" s="156"/>
      <c r="U31" s="156"/>
    </row>
    <row r="32" spans="1:21" ht="15.75" customHeight="1">
      <c r="A32" s="15"/>
      <c r="B32" s="15"/>
      <c r="C32" s="55"/>
      <c r="D32" s="55"/>
      <c r="E32" s="55"/>
      <c r="F32" s="55"/>
      <c r="H32" s="152"/>
      <c r="I32" s="156" t="s">
        <v>64</v>
      </c>
      <c r="J32" s="172">
        <f t="shared" si="3"/>
        <v>0.5</v>
      </c>
      <c r="K32" s="172">
        <f t="shared" si="3"/>
        <v>0.3</v>
      </c>
      <c r="L32" s="174">
        <f t="shared" si="3"/>
        <v>5.6</v>
      </c>
      <c r="M32" s="173">
        <f t="shared" si="3"/>
        <v>3.6</v>
      </c>
      <c r="N32" s="156"/>
      <c r="O32" s="156"/>
      <c r="P32" s="156"/>
      <c r="Q32" s="156"/>
      <c r="R32" s="156"/>
      <c r="S32" s="156"/>
      <c r="T32" s="156"/>
      <c r="U32" s="156"/>
    </row>
    <row r="33" spans="1:21" ht="15.75" customHeight="1">
      <c r="A33" s="15"/>
      <c r="B33" s="15"/>
      <c r="C33" s="55"/>
      <c r="D33" s="55"/>
      <c r="E33" s="55"/>
      <c r="F33" s="55"/>
      <c r="H33" s="152"/>
      <c r="I33" s="156" t="s">
        <v>63</v>
      </c>
      <c r="J33" s="172">
        <f t="shared" si="3"/>
        <v>0.2</v>
      </c>
      <c r="K33" s="172">
        <f t="shared" si="3"/>
        <v>0.5</v>
      </c>
      <c r="L33" s="174">
        <f t="shared" si="3"/>
        <v>1.8</v>
      </c>
      <c r="M33" s="173">
        <f t="shared" si="3"/>
        <v>2.4</v>
      </c>
      <c r="N33" s="156"/>
      <c r="O33" s="156"/>
      <c r="P33" s="156"/>
      <c r="Q33" s="156"/>
      <c r="R33" s="156"/>
      <c r="S33" s="156"/>
      <c r="T33" s="156"/>
      <c r="U33" s="156"/>
    </row>
    <row r="34" spans="1:21" ht="15.75" customHeight="1">
      <c r="A34" s="15"/>
      <c r="B34" s="15"/>
      <c r="C34" s="55"/>
      <c r="D34" s="55"/>
      <c r="E34" s="55"/>
      <c r="F34" s="55"/>
      <c r="H34" s="152"/>
      <c r="I34" s="156" t="s">
        <v>65</v>
      </c>
      <c r="J34" s="172" t="str">
        <f t="shared" si="3"/>
        <v>#</v>
      </c>
      <c r="K34" s="172">
        <f t="shared" si="3"/>
        <v>0.5</v>
      </c>
      <c r="L34" s="174">
        <f t="shared" si="3"/>
        <v>3.3</v>
      </c>
      <c r="M34" s="173">
        <f t="shared" si="3"/>
        <v>1.7000000000000002</v>
      </c>
      <c r="N34" s="156"/>
      <c r="O34" s="156"/>
      <c r="P34" s="156"/>
      <c r="Q34" s="156"/>
      <c r="R34" s="156"/>
      <c r="S34" s="156"/>
      <c r="T34" s="156"/>
      <c r="U34" s="156"/>
    </row>
    <row r="35" spans="1:21" ht="15.75" customHeight="1">
      <c r="A35" s="15"/>
      <c r="B35" s="15"/>
      <c r="C35" s="55"/>
      <c r="D35" s="55"/>
      <c r="E35" s="55"/>
      <c r="F35" s="55"/>
      <c r="H35" s="152"/>
      <c r="I35" s="175" t="s">
        <v>66</v>
      </c>
      <c r="J35" s="172">
        <f t="shared" si="3"/>
        <v>0.7</v>
      </c>
      <c r="K35" s="172">
        <f t="shared" si="3"/>
        <v>0.3</v>
      </c>
      <c r="L35" s="174">
        <f t="shared" si="3"/>
        <v>2</v>
      </c>
      <c r="M35" s="173">
        <f t="shared" si="3"/>
        <v>2</v>
      </c>
      <c r="N35" s="156"/>
      <c r="O35" s="156"/>
      <c r="P35" s="156"/>
      <c r="Q35" s="156"/>
      <c r="R35" s="156"/>
      <c r="S35" s="156"/>
      <c r="T35" s="156"/>
      <c r="U35" s="156"/>
    </row>
    <row r="36" spans="1:21" ht="15.75" customHeight="1">
      <c r="A36" s="15"/>
      <c r="B36" s="15"/>
      <c r="C36" s="55"/>
      <c r="D36" s="55"/>
      <c r="E36" s="55"/>
      <c r="F36" s="55"/>
      <c r="H36" s="152"/>
      <c r="I36" s="175" t="s">
        <v>67</v>
      </c>
      <c r="J36" s="172">
        <f t="shared" si="3"/>
        <v>0.3</v>
      </c>
      <c r="K36" s="172">
        <f t="shared" si="3"/>
        <v>0.2</v>
      </c>
      <c r="L36" s="174">
        <f t="shared" si="3"/>
        <v>5</v>
      </c>
      <c r="M36" s="173">
        <f t="shared" si="3"/>
        <v>2.4</v>
      </c>
      <c r="N36" s="156"/>
      <c r="O36" s="156"/>
      <c r="P36" s="156"/>
      <c r="Q36" s="156"/>
      <c r="R36" s="156"/>
      <c r="S36" s="156"/>
      <c r="T36" s="156"/>
      <c r="U36" s="156"/>
    </row>
    <row r="37" spans="1:21" ht="15.75" customHeight="1">
      <c r="A37" s="15"/>
      <c r="B37" s="15"/>
      <c r="C37" s="55"/>
      <c r="D37" s="55"/>
      <c r="E37" s="55"/>
      <c r="F37" s="55"/>
      <c r="H37" s="152"/>
      <c r="I37" s="175" t="s">
        <v>68</v>
      </c>
      <c r="J37" s="174">
        <f t="shared" ref="J37:M42" si="4">C18</f>
        <v>0.3</v>
      </c>
      <c r="K37" s="174">
        <f t="shared" si="4"/>
        <v>0.8</v>
      </c>
      <c r="L37" s="174">
        <f t="shared" si="4"/>
        <v>3.9</v>
      </c>
      <c r="M37" s="173">
        <f t="shared" si="4"/>
        <v>2.8</v>
      </c>
      <c r="N37" s="156"/>
      <c r="O37" s="156"/>
      <c r="P37" s="156"/>
      <c r="Q37" s="156"/>
      <c r="R37" s="156"/>
      <c r="S37" s="156"/>
      <c r="T37" s="156"/>
      <c r="U37" s="156"/>
    </row>
    <row r="38" spans="1:21" ht="15.75" customHeight="1">
      <c r="A38" s="15"/>
      <c r="B38" s="15"/>
      <c r="C38" s="55"/>
      <c r="D38" s="55"/>
      <c r="E38" s="55"/>
      <c r="F38" s="55"/>
      <c r="H38" s="152"/>
      <c r="I38" s="175" t="s">
        <v>69</v>
      </c>
      <c r="J38" s="174">
        <f t="shared" si="4"/>
        <v>0.1</v>
      </c>
      <c r="K38" s="174">
        <f t="shared" si="4"/>
        <v>0.3</v>
      </c>
      <c r="L38" s="174">
        <f t="shared" si="4"/>
        <v>3.2</v>
      </c>
      <c r="M38" s="173">
        <f t="shared" si="4"/>
        <v>2.5</v>
      </c>
      <c r="N38" s="156"/>
      <c r="O38" s="156"/>
      <c r="P38" s="156"/>
      <c r="Q38" s="156"/>
      <c r="R38" s="156"/>
      <c r="S38" s="156"/>
      <c r="T38" s="156"/>
      <c r="U38" s="156"/>
    </row>
    <row r="39" spans="1:21" ht="15.75" customHeight="1">
      <c r="A39" s="15"/>
      <c r="B39" s="15"/>
      <c r="C39" s="55"/>
      <c r="D39" s="55"/>
      <c r="E39" s="55"/>
      <c r="F39" s="55"/>
      <c r="H39" s="152"/>
      <c r="I39" s="171" t="s">
        <v>70</v>
      </c>
      <c r="J39" s="174">
        <f t="shared" si="4"/>
        <v>0.3</v>
      </c>
      <c r="K39" s="174">
        <f t="shared" si="4"/>
        <v>0.5</v>
      </c>
      <c r="L39" s="174">
        <f t="shared" si="4"/>
        <v>2.6</v>
      </c>
      <c r="M39" s="173">
        <f t="shared" si="4"/>
        <v>2.4</v>
      </c>
      <c r="N39" s="156"/>
      <c r="O39" s="156"/>
      <c r="P39" s="156"/>
      <c r="Q39" s="156"/>
      <c r="R39" s="156"/>
      <c r="S39" s="156"/>
      <c r="T39" s="156"/>
      <c r="U39" s="156"/>
    </row>
    <row r="40" spans="1:21">
      <c r="A40" s="15"/>
      <c r="B40" s="15"/>
      <c r="C40" s="55"/>
      <c r="D40" s="55"/>
      <c r="E40" s="55"/>
      <c r="F40" s="55"/>
      <c r="H40" s="152"/>
      <c r="I40" s="171" t="s">
        <v>71</v>
      </c>
      <c r="J40" s="174">
        <f t="shared" si="4"/>
        <v>0.4</v>
      </c>
      <c r="K40" s="174">
        <f t="shared" si="4"/>
        <v>0.3</v>
      </c>
      <c r="L40" s="174">
        <f t="shared" si="4"/>
        <v>1.1000000000000001</v>
      </c>
      <c r="M40" s="173">
        <f t="shared" si="4"/>
        <v>1.4</v>
      </c>
      <c r="N40" s="156"/>
      <c r="O40" s="156"/>
      <c r="P40" s="156"/>
      <c r="Q40" s="156"/>
      <c r="R40" s="156"/>
      <c r="S40" s="156"/>
      <c r="T40" s="156"/>
      <c r="U40" s="156"/>
    </row>
    <row r="41" spans="1:21">
      <c r="A41" s="15"/>
      <c r="B41" s="15"/>
      <c r="C41" s="55"/>
      <c r="D41" s="55"/>
      <c r="E41" s="55"/>
      <c r="F41" s="55"/>
      <c r="H41" s="152"/>
      <c r="I41" s="171" t="s">
        <v>76</v>
      </c>
      <c r="J41" s="174">
        <f t="shared" si="4"/>
        <v>0.2</v>
      </c>
      <c r="K41" s="174">
        <f t="shared" si="4"/>
        <v>0.5</v>
      </c>
      <c r="L41" s="174">
        <f t="shared" si="4"/>
        <v>4.0999999999999996</v>
      </c>
      <c r="M41" s="173">
        <f t="shared" si="4"/>
        <v>3.5</v>
      </c>
      <c r="N41" s="156"/>
      <c r="O41" s="156"/>
      <c r="P41" s="156"/>
      <c r="Q41" s="156"/>
      <c r="R41" s="156"/>
      <c r="S41" s="156"/>
      <c r="T41" s="156"/>
      <c r="U41" s="156"/>
    </row>
    <row r="42" spans="1:21">
      <c r="A42" s="15"/>
      <c r="B42" s="15"/>
      <c r="C42" s="55"/>
      <c r="D42" s="55"/>
      <c r="E42" s="55"/>
      <c r="F42" s="55"/>
      <c r="H42" s="152"/>
      <c r="I42" s="171" t="s">
        <v>79</v>
      </c>
      <c r="J42" s="172">
        <f t="shared" si="4"/>
        <v>0.6</v>
      </c>
      <c r="K42" s="172">
        <f t="shared" si="4"/>
        <v>0.3</v>
      </c>
      <c r="L42" s="172">
        <f t="shared" si="4"/>
        <v>0.8</v>
      </c>
      <c r="M42" s="173">
        <f t="shared" si="4"/>
        <v>1.4</v>
      </c>
      <c r="N42" s="156"/>
      <c r="O42" s="156"/>
      <c r="P42" s="156"/>
      <c r="Q42" s="156"/>
      <c r="R42" s="156"/>
      <c r="S42" s="156"/>
      <c r="T42" s="156"/>
      <c r="U42" s="156"/>
    </row>
    <row r="43" spans="1:21">
      <c r="A43" s="15"/>
      <c r="B43" s="15"/>
      <c r="C43" s="55"/>
      <c r="D43" s="55"/>
      <c r="E43" s="55"/>
      <c r="F43" s="55"/>
      <c r="H43" s="152"/>
      <c r="I43" s="156"/>
      <c r="J43" s="156"/>
      <c r="K43" s="156"/>
      <c r="L43" s="156"/>
      <c r="M43" s="167"/>
      <c r="N43" s="156"/>
      <c r="O43" s="156"/>
      <c r="P43" s="156"/>
      <c r="Q43" s="156"/>
      <c r="R43" s="156"/>
      <c r="S43" s="156"/>
      <c r="T43" s="156"/>
      <c r="U43" s="156"/>
    </row>
    <row r="44" spans="1:21">
      <c r="A44" s="15"/>
      <c r="B44" s="15"/>
      <c r="C44" s="55"/>
      <c r="D44" s="55"/>
      <c r="E44" s="55"/>
      <c r="F44" s="55"/>
      <c r="H44" s="152"/>
      <c r="I44" s="156"/>
      <c r="J44" s="156"/>
      <c r="K44" s="156"/>
      <c r="L44" s="156"/>
      <c r="M44" s="167"/>
      <c r="N44" s="156"/>
      <c r="O44" s="156"/>
      <c r="P44" s="156"/>
      <c r="Q44" s="156"/>
      <c r="R44" s="156"/>
      <c r="S44" s="156"/>
      <c r="T44" s="156"/>
      <c r="U44" s="156"/>
    </row>
    <row r="45" spans="1:21">
      <c r="A45" s="15"/>
      <c r="B45" s="15"/>
      <c r="C45" s="55"/>
      <c r="D45" s="55"/>
      <c r="E45" s="55"/>
      <c r="F45" s="55"/>
    </row>
    <row r="46" spans="1:21">
      <c r="A46" s="15"/>
      <c r="B46" s="15"/>
      <c r="C46" s="55"/>
      <c r="D46" s="55"/>
      <c r="E46" s="55"/>
      <c r="F46" s="55"/>
    </row>
    <row r="47" spans="1:21">
      <c r="A47" s="15"/>
      <c r="B47" s="15"/>
      <c r="C47" s="55"/>
      <c r="D47" s="55"/>
      <c r="E47" s="55"/>
      <c r="F47" s="55"/>
    </row>
    <row r="48" spans="1:21">
      <c r="A48" s="15"/>
      <c r="B48" s="15"/>
      <c r="C48" s="55"/>
      <c r="D48" s="55"/>
      <c r="E48" s="55"/>
      <c r="F48" s="55"/>
    </row>
    <row r="49" spans="1:6">
      <c r="A49" s="15"/>
      <c r="B49" s="15"/>
      <c r="C49" s="55"/>
      <c r="D49" s="55"/>
      <c r="E49" s="55"/>
      <c r="F49" s="55"/>
    </row>
    <row r="50" spans="1:6">
      <c r="A50" s="15"/>
      <c r="B50" s="15"/>
      <c r="C50" s="55"/>
      <c r="D50" s="55"/>
      <c r="E50" s="55"/>
      <c r="F50" s="55"/>
    </row>
    <row r="51" spans="1:6">
      <c r="A51" s="15"/>
      <c r="B51" s="15"/>
      <c r="C51" s="55"/>
      <c r="D51" s="55"/>
      <c r="E51" s="55"/>
      <c r="F51" s="55"/>
    </row>
    <row r="52" spans="1:6">
      <c r="A52" s="15"/>
      <c r="B52" s="15"/>
      <c r="C52" s="55"/>
      <c r="D52" s="55"/>
      <c r="E52" s="55"/>
      <c r="F52" s="55"/>
    </row>
    <row r="53" spans="1:6">
      <c r="A53" s="15"/>
      <c r="B53" s="15"/>
      <c r="C53" s="55"/>
      <c r="D53" s="55"/>
      <c r="E53" s="55"/>
      <c r="F53" s="55"/>
    </row>
    <row r="54" spans="1:6">
      <c r="A54" s="15"/>
      <c r="B54" s="15"/>
      <c r="C54" s="55"/>
      <c r="D54" s="55"/>
      <c r="E54" s="55"/>
      <c r="F54" s="55"/>
    </row>
    <row r="55" spans="1:6">
      <c r="A55" s="15"/>
      <c r="B55" s="15"/>
      <c r="C55" s="55"/>
      <c r="D55" s="55"/>
      <c r="E55" s="55"/>
      <c r="F55" s="55"/>
    </row>
  </sheetData>
  <mergeCells count="2">
    <mergeCell ref="A2:F2"/>
    <mergeCell ref="A3:C3"/>
  </mergeCells>
  <printOptions horizontalCentered="1" verticalCentered="1"/>
  <pageMargins left="0.40500000000000003" right="0" top="0" bottom="0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Q46"/>
  <sheetViews>
    <sheetView showGridLines="0" workbookViewId="0">
      <selection activeCell="BF56" sqref="BF56"/>
    </sheetView>
  </sheetViews>
  <sheetFormatPr defaultColWidth="9.125" defaultRowHeight="15"/>
  <cols>
    <col min="1" max="1" width="21.375" style="8" customWidth="1"/>
    <col min="2" max="2" width="9.75" style="13" customWidth="1"/>
    <col min="3" max="3" width="8.875" style="13" customWidth="1"/>
    <col min="4" max="4" width="13.75" style="13" customWidth="1"/>
    <col min="5" max="5" width="14.875" style="13" customWidth="1"/>
    <col min="6" max="6" width="8.625" style="13" customWidth="1"/>
    <col min="7" max="8" width="11.75" style="13" customWidth="1"/>
    <col min="9" max="9" width="9.25" style="142" customWidth="1"/>
    <col min="10" max="10" width="3.375" style="142" customWidth="1"/>
    <col min="11" max="11" width="9.125" style="143"/>
    <col min="12" max="12" width="10.25" style="142" bestFit="1" customWidth="1"/>
    <col min="13" max="13" width="8.25" style="142" bestFit="1" customWidth="1"/>
    <col min="14" max="14" width="16.125" style="142" bestFit="1" customWidth="1"/>
    <col min="15" max="15" width="10.125" style="142" bestFit="1" customWidth="1"/>
    <col min="16" max="16" width="8.625" style="142" bestFit="1" customWidth="1"/>
    <col min="17" max="17" width="11.625" style="142" bestFit="1" customWidth="1"/>
    <col min="18" max="16384" width="9.125" style="142"/>
  </cols>
  <sheetData>
    <row r="1" spans="1:11">
      <c r="F1" s="8"/>
      <c r="H1" s="116" t="s">
        <v>82</v>
      </c>
    </row>
    <row r="2" spans="1:11">
      <c r="A2" s="180" t="s">
        <v>86</v>
      </c>
      <c r="B2" s="181"/>
      <c r="C2" s="181"/>
      <c r="D2" s="181"/>
      <c r="E2" s="181"/>
      <c r="F2" s="181"/>
      <c r="G2" s="181"/>
      <c r="H2" s="181"/>
    </row>
    <row r="3" spans="1:11">
      <c r="A3" s="182" t="s">
        <v>87</v>
      </c>
      <c r="B3" s="183"/>
      <c r="C3" s="183"/>
      <c r="D3" s="183"/>
    </row>
    <row r="5" spans="1:11" ht="66.599999999999994" customHeight="1">
      <c r="A5" s="17" t="s">
        <v>0</v>
      </c>
      <c r="B5" s="21" t="s">
        <v>20</v>
      </c>
      <c r="C5" s="21" t="s">
        <v>21</v>
      </c>
      <c r="D5" s="21" t="s">
        <v>22</v>
      </c>
      <c r="E5" s="21" t="s">
        <v>47</v>
      </c>
      <c r="F5" s="21" t="s">
        <v>23</v>
      </c>
      <c r="G5" s="21" t="s">
        <v>24</v>
      </c>
      <c r="H5" s="39" t="s">
        <v>25</v>
      </c>
      <c r="K5" s="142"/>
    </row>
    <row r="6" spans="1:11" ht="28.15" customHeight="1">
      <c r="A6" s="37" t="s">
        <v>78</v>
      </c>
      <c r="B6" s="88">
        <v>39.4</v>
      </c>
      <c r="C6" s="88">
        <v>14.099999999999998</v>
      </c>
      <c r="D6" s="92">
        <v>730.3</v>
      </c>
      <c r="E6" s="92">
        <v>495.40000000000003</v>
      </c>
      <c r="F6" s="16">
        <v>72.2</v>
      </c>
      <c r="G6" s="88">
        <v>41.3</v>
      </c>
      <c r="H6" s="87">
        <v>145.20000000000002</v>
      </c>
      <c r="K6" s="142"/>
    </row>
    <row r="7" spans="1:11" ht="29.45" customHeight="1">
      <c r="A7" s="41" t="s">
        <v>77</v>
      </c>
      <c r="B7" s="89">
        <v>43.599999999999994</v>
      </c>
      <c r="C7" s="89">
        <v>3.6</v>
      </c>
      <c r="D7" s="93">
        <v>925.30000000000007</v>
      </c>
      <c r="E7" s="93">
        <v>588.70000000000005</v>
      </c>
      <c r="F7" s="28">
        <v>54.699999999999996</v>
      </c>
      <c r="G7" s="89">
        <v>40.6</v>
      </c>
      <c r="H7" s="89">
        <v>164.79999999999998</v>
      </c>
      <c r="K7" s="142"/>
    </row>
    <row r="8" spans="1:11" ht="28.9" customHeight="1">
      <c r="A8" s="37" t="s">
        <v>80</v>
      </c>
      <c r="B8" s="87">
        <f>SUM(B21:B23)</f>
        <v>9.6000000000000014</v>
      </c>
      <c r="C8" s="87">
        <f t="shared" ref="C8:H8" si="0">SUM(C21:C23)</f>
        <v>1.5</v>
      </c>
      <c r="D8" s="101">
        <f t="shared" si="0"/>
        <v>202.3</v>
      </c>
      <c r="E8" s="101">
        <f t="shared" si="0"/>
        <v>178.39999999999998</v>
      </c>
      <c r="F8" s="33">
        <f t="shared" si="0"/>
        <v>11.5</v>
      </c>
      <c r="G8" s="87">
        <f t="shared" si="0"/>
        <v>11.2</v>
      </c>
      <c r="H8" s="87">
        <f t="shared" si="0"/>
        <v>45.9</v>
      </c>
      <c r="K8" s="142"/>
    </row>
    <row r="9" spans="1:11" ht="19.899999999999999" customHeight="1">
      <c r="A9" s="5">
        <v>2021</v>
      </c>
      <c r="B9" s="65"/>
      <c r="C9" s="65"/>
      <c r="D9" s="95"/>
      <c r="E9" s="94"/>
      <c r="F9" s="34"/>
      <c r="G9" s="91"/>
      <c r="H9" s="91"/>
      <c r="K9" s="142"/>
    </row>
    <row r="10" spans="1:11" ht="19.899999999999999" customHeight="1">
      <c r="A10" s="40" t="s">
        <v>3</v>
      </c>
      <c r="B10" s="78">
        <v>3</v>
      </c>
      <c r="C10" s="78">
        <v>0.4</v>
      </c>
      <c r="D10" s="81">
        <v>91</v>
      </c>
      <c r="E10" s="83">
        <v>45.4</v>
      </c>
      <c r="F10" s="38">
        <v>8.5</v>
      </c>
      <c r="G10" s="78">
        <v>3.6</v>
      </c>
      <c r="H10" s="78">
        <v>14.600000000000001</v>
      </c>
      <c r="K10" s="142"/>
    </row>
    <row r="11" spans="1:11" ht="19.899999999999999" customHeight="1">
      <c r="A11" s="32" t="s">
        <v>6</v>
      </c>
      <c r="B11" s="76">
        <v>2.8</v>
      </c>
      <c r="C11" s="76">
        <v>0.1</v>
      </c>
      <c r="D11" s="82">
        <v>60.1</v>
      </c>
      <c r="E11" s="82">
        <v>34.9</v>
      </c>
      <c r="F11" s="73">
        <v>2.5</v>
      </c>
      <c r="G11" s="79">
        <v>2.7</v>
      </c>
      <c r="H11" s="79">
        <v>12</v>
      </c>
      <c r="K11" s="142"/>
    </row>
    <row r="12" spans="1:11" ht="19.899999999999999" customHeight="1">
      <c r="A12" s="42" t="s">
        <v>8</v>
      </c>
      <c r="B12" s="78">
        <v>3.2</v>
      </c>
      <c r="C12" s="78">
        <v>0.2</v>
      </c>
      <c r="D12" s="83">
        <v>86.2</v>
      </c>
      <c r="E12" s="83">
        <v>59.599999999999994</v>
      </c>
      <c r="F12" s="38">
        <v>1.8</v>
      </c>
      <c r="G12" s="78">
        <v>3.3</v>
      </c>
      <c r="H12" s="78">
        <v>19.7</v>
      </c>
      <c r="K12" s="142"/>
    </row>
    <row r="13" spans="1:11" ht="19.899999999999999" customHeight="1">
      <c r="A13" s="32" t="s">
        <v>9</v>
      </c>
      <c r="B13" s="76">
        <v>5.4</v>
      </c>
      <c r="C13" s="76">
        <v>0.1</v>
      </c>
      <c r="D13" s="82">
        <v>86.5</v>
      </c>
      <c r="E13" s="82">
        <v>66.5</v>
      </c>
      <c r="F13" s="73">
        <v>2.6</v>
      </c>
      <c r="G13" s="79">
        <v>2.7</v>
      </c>
      <c r="H13" s="79">
        <v>14</v>
      </c>
      <c r="K13" s="142"/>
    </row>
    <row r="14" spans="1:11" ht="19.899999999999999" customHeight="1">
      <c r="A14" s="40" t="s">
        <v>10</v>
      </c>
      <c r="B14" s="77">
        <v>3.5</v>
      </c>
      <c r="C14" s="77">
        <v>0.2</v>
      </c>
      <c r="D14" s="81">
        <v>66</v>
      </c>
      <c r="E14" s="81">
        <v>49.900000000000006</v>
      </c>
      <c r="F14" s="38">
        <v>2.8</v>
      </c>
      <c r="G14" s="78">
        <v>2.9</v>
      </c>
      <c r="H14" s="78">
        <v>13.3</v>
      </c>
      <c r="K14" s="142"/>
    </row>
    <row r="15" spans="1:11" ht="19.899999999999999" customHeight="1">
      <c r="A15" s="32" t="s">
        <v>48</v>
      </c>
      <c r="B15" s="76">
        <v>2.6</v>
      </c>
      <c r="C15" s="76">
        <v>0.3</v>
      </c>
      <c r="D15" s="82">
        <v>66.100000000000009</v>
      </c>
      <c r="E15" s="82">
        <v>51.400000000000006</v>
      </c>
      <c r="F15" s="73">
        <v>1</v>
      </c>
      <c r="G15" s="79">
        <v>3</v>
      </c>
      <c r="H15" s="79">
        <v>11.100000000000001</v>
      </c>
      <c r="K15" s="142"/>
    </row>
    <row r="16" spans="1:11" ht="19.899999999999999" customHeight="1">
      <c r="A16" s="40" t="s">
        <v>11</v>
      </c>
      <c r="B16" s="77">
        <v>4.1999999999999993</v>
      </c>
      <c r="C16" s="77">
        <v>0.2</v>
      </c>
      <c r="D16" s="81">
        <v>99.199999999999989</v>
      </c>
      <c r="E16" s="81">
        <v>54.5</v>
      </c>
      <c r="F16" s="38">
        <v>2.1</v>
      </c>
      <c r="G16" s="78">
        <v>3.7</v>
      </c>
      <c r="H16" s="78">
        <v>14.5</v>
      </c>
      <c r="K16" s="142"/>
    </row>
    <row r="17" spans="1:17" ht="19.899999999999999" customHeight="1">
      <c r="A17" s="5">
        <v>2022</v>
      </c>
      <c r="B17" s="65"/>
      <c r="C17" s="65"/>
      <c r="D17" s="84"/>
      <c r="E17" s="84"/>
      <c r="F17" s="27"/>
      <c r="G17" s="65"/>
      <c r="H17" s="65"/>
      <c r="K17" s="142"/>
    </row>
    <row r="18" spans="1:17" ht="19.899999999999999" customHeight="1">
      <c r="A18" s="2" t="s">
        <v>52</v>
      </c>
      <c r="B18" s="79">
        <v>3.6</v>
      </c>
      <c r="C18" s="79">
        <v>0.1</v>
      </c>
      <c r="D18" s="85">
        <v>65.900000000000006</v>
      </c>
      <c r="E18" s="85">
        <v>44.699999999999996</v>
      </c>
      <c r="F18" s="73">
        <v>3.9</v>
      </c>
      <c r="G18" s="79">
        <v>3.4000000000000004</v>
      </c>
      <c r="H18" s="79">
        <v>14.7</v>
      </c>
      <c r="K18" s="142"/>
    </row>
    <row r="19" spans="1:17" s="144" customFormat="1" ht="19.899999999999999" customHeight="1">
      <c r="A19" s="42" t="s">
        <v>7</v>
      </c>
      <c r="B19" s="78">
        <v>4.7</v>
      </c>
      <c r="C19" s="78">
        <v>0.5</v>
      </c>
      <c r="D19" s="83">
        <v>52.3</v>
      </c>
      <c r="E19" s="83">
        <v>46.099999999999994</v>
      </c>
      <c r="F19" s="38">
        <v>3.6</v>
      </c>
      <c r="G19" s="78">
        <v>4.5</v>
      </c>
      <c r="H19" s="78">
        <v>15.6</v>
      </c>
      <c r="I19" s="142"/>
      <c r="J19" s="142"/>
      <c r="K19" s="142"/>
      <c r="L19" s="142"/>
      <c r="M19" s="142"/>
      <c r="N19" s="142"/>
      <c r="O19" s="142"/>
      <c r="P19" s="142"/>
      <c r="Q19" s="142"/>
    </row>
    <row r="20" spans="1:17" ht="19.899999999999999" customHeight="1">
      <c r="A20" s="2" t="s">
        <v>1</v>
      </c>
      <c r="B20" s="79">
        <v>4.0999999999999996</v>
      </c>
      <c r="C20" s="79">
        <v>0.5</v>
      </c>
      <c r="D20" s="85">
        <v>91.6</v>
      </c>
      <c r="E20" s="85">
        <v>72.5</v>
      </c>
      <c r="F20" s="73">
        <v>4.4000000000000004</v>
      </c>
      <c r="G20" s="79">
        <v>4.8</v>
      </c>
      <c r="H20" s="79">
        <v>17.399999999999999</v>
      </c>
      <c r="K20" s="142"/>
    </row>
    <row r="21" spans="1:17" s="144" customFormat="1" ht="19.899999999999999" customHeight="1">
      <c r="A21" s="42" t="s">
        <v>5</v>
      </c>
      <c r="B21" s="78">
        <v>1.9000000000000001</v>
      </c>
      <c r="C21" s="78">
        <v>0.8</v>
      </c>
      <c r="D21" s="83">
        <v>69.8</v>
      </c>
      <c r="E21" s="83">
        <v>37</v>
      </c>
      <c r="F21" s="38">
        <v>5.0999999999999996</v>
      </c>
      <c r="G21" s="78">
        <v>5</v>
      </c>
      <c r="H21" s="78">
        <v>14.2</v>
      </c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9.899999999999999" customHeight="1">
      <c r="A22" s="2" t="s">
        <v>2</v>
      </c>
      <c r="B22" s="79">
        <v>3.2</v>
      </c>
      <c r="C22" s="79">
        <v>0.2</v>
      </c>
      <c r="D22" s="85">
        <v>49.8</v>
      </c>
      <c r="E22" s="85">
        <v>106.2</v>
      </c>
      <c r="F22" s="73">
        <v>3.7</v>
      </c>
      <c r="G22" s="79">
        <v>2.7</v>
      </c>
      <c r="H22" s="79">
        <v>16.100000000000001</v>
      </c>
      <c r="K22" s="142"/>
    </row>
    <row r="23" spans="1:17" ht="19.899999999999999" customHeight="1">
      <c r="A23" s="64" t="s">
        <v>3</v>
      </c>
      <c r="B23" s="80">
        <v>4.5</v>
      </c>
      <c r="C23" s="80">
        <v>0.5</v>
      </c>
      <c r="D23" s="86">
        <v>82.7</v>
      </c>
      <c r="E23" s="86">
        <v>35.199999999999996</v>
      </c>
      <c r="F23" s="74">
        <v>2.7</v>
      </c>
      <c r="G23" s="80">
        <v>3.5</v>
      </c>
      <c r="H23" s="80">
        <v>15.6</v>
      </c>
      <c r="J23" s="132"/>
      <c r="K23" s="132"/>
      <c r="L23" s="132"/>
      <c r="M23" s="132"/>
      <c r="N23" s="132"/>
      <c r="O23" s="132"/>
      <c r="P23" s="132"/>
      <c r="Q23" s="132"/>
    </row>
    <row r="24" spans="1:17" ht="19.899999999999999" customHeight="1">
      <c r="A24" s="3"/>
      <c r="B24" s="43"/>
      <c r="C24" s="43"/>
      <c r="D24" s="43"/>
      <c r="E24" s="43"/>
      <c r="F24" s="43"/>
      <c r="G24" s="43"/>
      <c r="H24" s="53" t="s">
        <v>53</v>
      </c>
      <c r="J24" s="132"/>
      <c r="K24" s="132"/>
      <c r="L24" s="132"/>
      <c r="M24" s="132"/>
      <c r="N24" s="132"/>
      <c r="O24" s="132"/>
      <c r="P24" s="132"/>
      <c r="Q24" s="132"/>
    </row>
    <row r="25" spans="1:17" ht="57" customHeight="1">
      <c r="A25" s="3"/>
      <c r="B25" s="43"/>
      <c r="C25" s="43"/>
      <c r="D25" s="43"/>
      <c r="E25" s="43"/>
      <c r="F25" s="43"/>
      <c r="G25" s="43"/>
      <c r="H25" s="43"/>
      <c r="J25" s="132"/>
      <c r="K25" s="132"/>
      <c r="L25" s="132"/>
      <c r="M25" s="145" t="s">
        <v>60</v>
      </c>
      <c r="N25" s="145" t="s">
        <v>59</v>
      </c>
      <c r="O25" s="145" t="s">
        <v>58</v>
      </c>
      <c r="P25" s="146" t="s">
        <v>26</v>
      </c>
      <c r="Q25" s="145" t="s">
        <v>27</v>
      </c>
    </row>
    <row r="26" spans="1:17" ht="19.899999999999999" customHeight="1">
      <c r="A26" s="3"/>
      <c r="B26" s="43"/>
      <c r="C26" s="43"/>
      <c r="D26" s="43"/>
      <c r="E26" s="43"/>
      <c r="F26" s="43"/>
      <c r="G26" s="43"/>
      <c r="H26" s="43"/>
      <c r="J26" s="132"/>
      <c r="K26" s="132"/>
      <c r="L26" s="127" t="s">
        <v>62</v>
      </c>
      <c r="M26" s="147">
        <f t="shared" ref="M26:M32" si="1">B10</f>
        <v>3</v>
      </c>
      <c r="N26" s="148">
        <f t="shared" ref="N26:P32" si="2">D10</f>
        <v>91</v>
      </c>
      <c r="O26" s="148">
        <f t="shared" si="2"/>
        <v>45.4</v>
      </c>
      <c r="P26" s="148">
        <f t="shared" si="2"/>
        <v>8.5</v>
      </c>
      <c r="Q26" s="148">
        <f t="shared" ref="Q26:Q32" si="3">H10</f>
        <v>14.600000000000001</v>
      </c>
    </row>
    <row r="27" spans="1:17" ht="21.6" customHeight="1">
      <c r="A27" s="3"/>
      <c r="B27" s="56"/>
      <c r="C27" s="56"/>
      <c r="D27" s="56"/>
      <c r="E27" s="56"/>
      <c r="F27" s="56"/>
      <c r="G27" s="56"/>
      <c r="H27" s="56"/>
      <c r="J27" s="132"/>
      <c r="K27" s="132"/>
      <c r="L27" s="127" t="s">
        <v>61</v>
      </c>
      <c r="M27" s="147">
        <f t="shared" si="1"/>
        <v>2.8</v>
      </c>
      <c r="N27" s="148">
        <f t="shared" si="2"/>
        <v>60.1</v>
      </c>
      <c r="O27" s="148">
        <f t="shared" si="2"/>
        <v>34.9</v>
      </c>
      <c r="P27" s="148">
        <f t="shared" si="2"/>
        <v>2.5</v>
      </c>
      <c r="Q27" s="148">
        <f t="shared" si="3"/>
        <v>12</v>
      </c>
    </row>
    <row r="28" spans="1:17" ht="18" customHeight="1">
      <c r="A28" s="3"/>
      <c r="B28" s="56"/>
      <c r="C28" s="56"/>
      <c r="D28" s="56"/>
      <c r="E28" s="56"/>
      <c r="F28" s="56"/>
      <c r="G28" s="56"/>
      <c r="H28" s="56"/>
      <c r="J28" s="132"/>
      <c r="K28" s="132"/>
      <c r="L28" s="123" t="s">
        <v>64</v>
      </c>
      <c r="M28" s="147">
        <f t="shared" si="1"/>
        <v>3.2</v>
      </c>
      <c r="N28" s="148">
        <f t="shared" si="2"/>
        <v>86.2</v>
      </c>
      <c r="O28" s="148">
        <f t="shared" si="2"/>
        <v>59.599999999999994</v>
      </c>
      <c r="P28" s="148">
        <f t="shared" si="2"/>
        <v>1.8</v>
      </c>
      <c r="Q28" s="148">
        <f t="shared" si="3"/>
        <v>19.7</v>
      </c>
    </row>
    <row r="29" spans="1:17" ht="18" customHeight="1">
      <c r="A29" s="3"/>
      <c r="B29" s="56"/>
      <c r="C29" s="56"/>
      <c r="D29" s="56"/>
      <c r="E29" s="56"/>
      <c r="F29" s="56"/>
      <c r="G29" s="56"/>
      <c r="H29" s="56"/>
      <c r="J29" s="132"/>
      <c r="K29" s="124"/>
      <c r="L29" s="123" t="s">
        <v>63</v>
      </c>
      <c r="M29" s="147">
        <f t="shared" si="1"/>
        <v>5.4</v>
      </c>
      <c r="N29" s="148">
        <f t="shared" si="2"/>
        <v>86.5</v>
      </c>
      <c r="O29" s="148">
        <f t="shared" si="2"/>
        <v>66.5</v>
      </c>
      <c r="P29" s="148">
        <f t="shared" si="2"/>
        <v>2.6</v>
      </c>
      <c r="Q29" s="148">
        <f t="shared" si="3"/>
        <v>14</v>
      </c>
    </row>
    <row r="30" spans="1:17" ht="18" customHeight="1">
      <c r="A30" s="3"/>
      <c r="B30" s="56"/>
      <c r="C30" s="56"/>
      <c r="D30" s="56"/>
      <c r="E30" s="56"/>
      <c r="F30" s="56"/>
      <c r="G30" s="56"/>
      <c r="H30" s="56"/>
      <c r="J30" s="132"/>
      <c r="K30" s="124"/>
      <c r="L30" s="123" t="s">
        <v>65</v>
      </c>
      <c r="M30" s="147">
        <f t="shared" si="1"/>
        <v>3.5</v>
      </c>
      <c r="N30" s="148">
        <f t="shared" si="2"/>
        <v>66</v>
      </c>
      <c r="O30" s="148">
        <f t="shared" si="2"/>
        <v>49.900000000000006</v>
      </c>
      <c r="P30" s="148">
        <f t="shared" si="2"/>
        <v>2.8</v>
      </c>
      <c r="Q30" s="148">
        <f t="shared" si="3"/>
        <v>13.3</v>
      </c>
    </row>
    <row r="31" spans="1:17" ht="18" customHeight="1">
      <c r="A31" s="3"/>
      <c r="B31" s="56"/>
      <c r="C31" s="56"/>
      <c r="D31" s="56"/>
      <c r="E31" s="56"/>
      <c r="F31" s="56"/>
      <c r="G31" s="56"/>
      <c r="H31" s="56"/>
      <c r="J31" s="132"/>
      <c r="K31" s="124"/>
      <c r="L31" s="132" t="s">
        <v>66</v>
      </c>
      <c r="M31" s="147">
        <f t="shared" si="1"/>
        <v>2.6</v>
      </c>
      <c r="N31" s="148">
        <f t="shared" si="2"/>
        <v>66.100000000000009</v>
      </c>
      <c r="O31" s="148">
        <f t="shared" si="2"/>
        <v>51.400000000000006</v>
      </c>
      <c r="P31" s="148">
        <f t="shared" si="2"/>
        <v>1</v>
      </c>
      <c r="Q31" s="148">
        <f t="shared" si="3"/>
        <v>11.100000000000001</v>
      </c>
    </row>
    <row r="32" spans="1:17" ht="18" customHeight="1">
      <c r="A32" s="3"/>
      <c r="B32" s="56"/>
      <c r="C32" s="56"/>
      <c r="D32" s="56"/>
      <c r="E32" s="56"/>
      <c r="F32" s="56"/>
      <c r="G32" s="56"/>
      <c r="H32" s="56"/>
      <c r="J32" s="132"/>
      <c r="K32" s="124"/>
      <c r="L32" s="132" t="s">
        <v>67</v>
      </c>
      <c r="M32" s="147">
        <f t="shared" si="1"/>
        <v>4.1999999999999993</v>
      </c>
      <c r="N32" s="148">
        <f t="shared" si="2"/>
        <v>99.199999999999989</v>
      </c>
      <c r="O32" s="148">
        <f t="shared" si="2"/>
        <v>54.5</v>
      </c>
      <c r="P32" s="148">
        <f t="shared" si="2"/>
        <v>2.1</v>
      </c>
      <c r="Q32" s="148">
        <f t="shared" si="3"/>
        <v>14.5</v>
      </c>
    </row>
    <row r="33" spans="1:17" ht="18" customHeight="1">
      <c r="A33" s="3"/>
      <c r="B33" s="56"/>
      <c r="C33" s="56"/>
      <c r="D33" s="56"/>
      <c r="E33" s="56"/>
      <c r="F33" s="56"/>
      <c r="G33" s="56"/>
      <c r="H33" s="56"/>
      <c r="J33" s="132"/>
      <c r="K33" s="124"/>
      <c r="L33" s="132" t="s">
        <v>68</v>
      </c>
      <c r="M33" s="147">
        <f t="shared" ref="M33:M38" si="4">B18</f>
        <v>3.6</v>
      </c>
      <c r="N33" s="148">
        <f t="shared" ref="N33:P38" si="5">D18</f>
        <v>65.900000000000006</v>
      </c>
      <c r="O33" s="148">
        <f t="shared" si="5"/>
        <v>44.699999999999996</v>
      </c>
      <c r="P33" s="148">
        <f t="shared" si="5"/>
        <v>3.9</v>
      </c>
      <c r="Q33" s="148">
        <f t="shared" ref="Q33:Q38" si="6">H18</f>
        <v>14.7</v>
      </c>
    </row>
    <row r="34" spans="1:17" ht="18" customHeight="1">
      <c r="A34" s="3"/>
      <c r="B34" s="56"/>
      <c r="C34" s="56"/>
      <c r="D34" s="56"/>
      <c r="E34" s="56"/>
      <c r="F34" s="56"/>
      <c r="G34" s="56"/>
      <c r="H34" s="56"/>
      <c r="J34" s="132"/>
      <c r="K34" s="124"/>
      <c r="L34" s="132" t="s">
        <v>69</v>
      </c>
      <c r="M34" s="147">
        <f t="shared" si="4"/>
        <v>4.7</v>
      </c>
      <c r="N34" s="148">
        <f t="shared" si="5"/>
        <v>52.3</v>
      </c>
      <c r="O34" s="148">
        <f t="shared" si="5"/>
        <v>46.099999999999994</v>
      </c>
      <c r="P34" s="148">
        <f t="shared" si="5"/>
        <v>3.6</v>
      </c>
      <c r="Q34" s="148">
        <f t="shared" si="6"/>
        <v>15.6</v>
      </c>
    </row>
    <row r="35" spans="1:17" ht="18" customHeight="1">
      <c r="A35" s="3"/>
      <c r="B35" s="56"/>
      <c r="C35" s="56"/>
      <c r="D35" s="56"/>
      <c r="E35" s="56"/>
      <c r="F35" s="56"/>
      <c r="G35" s="56"/>
      <c r="H35" s="56"/>
      <c r="J35" s="132"/>
      <c r="K35" s="124"/>
      <c r="L35" s="127" t="s">
        <v>70</v>
      </c>
      <c r="M35" s="147">
        <f t="shared" si="4"/>
        <v>4.0999999999999996</v>
      </c>
      <c r="N35" s="148">
        <f t="shared" si="5"/>
        <v>91.6</v>
      </c>
      <c r="O35" s="148">
        <f t="shared" si="5"/>
        <v>72.5</v>
      </c>
      <c r="P35" s="148">
        <f t="shared" si="5"/>
        <v>4.4000000000000004</v>
      </c>
      <c r="Q35" s="148">
        <f t="shared" si="6"/>
        <v>17.399999999999999</v>
      </c>
    </row>
    <row r="36" spans="1:17" ht="18" customHeight="1">
      <c r="A36" s="3"/>
      <c r="B36" s="56"/>
      <c r="C36" s="56"/>
      <c r="D36" s="56"/>
      <c r="E36" s="56"/>
      <c r="F36" s="56"/>
      <c r="G36" s="56"/>
      <c r="H36" s="56"/>
      <c r="J36" s="132"/>
      <c r="K36" s="124"/>
      <c r="L36" s="127" t="s">
        <v>71</v>
      </c>
      <c r="M36" s="147">
        <f t="shared" si="4"/>
        <v>1.9000000000000001</v>
      </c>
      <c r="N36" s="148">
        <f t="shared" si="5"/>
        <v>69.8</v>
      </c>
      <c r="O36" s="148">
        <f t="shared" si="5"/>
        <v>37</v>
      </c>
      <c r="P36" s="148">
        <f t="shared" si="5"/>
        <v>5.0999999999999996</v>
      </c>
      <c r="Q36" s="148">
        <f t="shared" si="6"/>
        <v>14.2</v>
      </c>
    </row>
    <row r="37" spans="1:17" ht="18" customHeight="1">
      <c r="A37" s="3"/>
      <c r="B37" s="56"/>
      <c r="C37" s="56"/>
      <c r="D37" s="56"/>
      <c r="E37" s="56"/>
      <c r="F37" s="56"/>
      <c r="G37" s="56"/>
      <c r="H37" s="56"/>
      <c r="J37" s="132"/>
      <c r="K37" s="124"/>
      <c r="L37" s="127" t="s">
        <v>76</v>
      </c>
      <c r="M37" s="147">
        <f t="shared" si="4"/>
        <v>3.2</v>
      </c>
      <c r="N37" s="148">
        <f t="shared" si="5"/>
        <v>49.8</v>
      </c>
      <c r="O37" s="148">
        <f t="shared" si="5"/>
        <v>106.2</v>
      </c>
      <c r="P37" s="148">
        <f t="shared" si="5"/>
        <v>3.7</v>
      </c>
      <c r="Q37" s="148">
        <f t="shared" si="6"/>
        <v>16.100000000000001</v>
      </c>
    </row>
    <row r="38" spans="1:17" ht="18" customHeight="1">
      <c r="A38" s="3"/>
      <c r="B38" s="56"/>
      <c r="C38" s="56"/>
      <c r="D38" s="56"/>
      <c r="E38" s="56"/>
      <c r="F38" s="56"/>
      <c r="G38" s="56"/>
      <c r="H38" s="56"/>
      <c r="J38" s="132"/>
      <c r="K38" s="124"/>
      <c r="L38" s="127" t="s">
        <v>79</v>
      </c>
      <c r="M38" s="147">
        <f t="shared" si="4"/>
        <v>4.5</v>
      </c>
      <c r="N38" s="148">
        <f t="shared" si="5"/>
        <v>82.7</v>
      </c>
      <c r="O38" s="148">
        <f t="shared" si="5"/>
        <v>35.199999999999996</v>
      </c>
      <c r="P38" s="148">
        <f t="shared" si="5"/>
        <v>2.7</v>
      </c>
      <c r="Q38" s="148">
        <f t="shared" si="6"/>
        <v>15.6</v>
      </c>
    </row>
    <row r="39" spans="1:17" ht="14.25" customHeight="1">
      <c r="A39" s="3"/>
      <c r="B39" s="56"/>
      <c r="C39" s="56"/>
      <c r="D39" s="56"/>
      <c r="E39" s="56"/>
      <c r="F39" s="56"/>
      <c r="G39" s="56"/>
      <c r="H39" s="56"/>
      <c r="J39" s="132"/>
      <c r="K39" s="124"/>
      <c r="L39" s="132"/>
      <c r="M39" s="132"/>
      <c r="N39" s="132"/>
      <c r="O39" s="132"/>
      <c r="P39" s="132"/>
      <c r="Q39" s="132"/>
    </row>
    <row r="40" spans="1:17" ht="14.25" customHeight="1">
      <c r="A40" s="3"/>
      <c r="B40" s="56"/>
      <c r="C40" s="56"/>
      <c r="D40" s="56"/>
      <c r="E40" s="56"/>
      <c r="F40" s="56"/>
      <c r="G40" s="56"/>
      <c r="H40" s="56"/>
      <c r="J40" s="132"/>
      <c r="K40" s="124"/>
      <c r="L40" s="132"/>
      <c r="M40" s="132"/>
      <c r="N40" s="132"/>
      <c r="O40" s="132"/>
      <c r="P40" s="132"/>
      <c r="Q40" s="132"/>
    </row>
    <row r="41" spans="1:17">
      <c r="A41" s="3"/>
      <c r="B41" s="56"/>
      <c r="C41" s="56"/>
      <c r="D41" s="56"/>
      <c r="E41" s="56"/>
      <c r="F41" s="56"/>
      <c r="G41" s="56"/>
      <c r="H41" s="56"/>
      <c r="J41" s="132"/>
      <c r="K41" s="124"/>
      <c r="L41" s="132"/>
      <c r="M41" s="132"/>
      <c r="N41" s="132"/>
      <c r="O41" s="132"/>
      <c r="P41" s="132"/>
      <c r="Q41" s="132"/>
    </row>
    <row r="42" spans="1:17">
      <c r="A42" s="3"/>
      <c r="B42" s="56"/>
      <c r="C42" s="56"/>
      <c r="D42" s="56"/>
      <c r="E42" s="56"/>
      <c r="F42" s="56"/>
      <c r="G42" s="56"/>
      <c r="H42" s="56"/>
      <c r="J42" s="132"/>
      <c r="K42" s="124"/>
      <c r="L42" s="132"/>
      <c r="M42" s="132"/>
      <c r="N42" s="132"/>
      <c r="O42" s="132"/>
      <c r="P42" s="132"/>
      <c r="Q42" s="132"/>
    </row>
    <row r="43" spans="1:17">
      <c r="J43" s="132"/>
      <c r="K43" s="124"/>
      <c r="L43" s="132"/>
      <c r="M43" s="132"/>
      <c r="N43" s="132"/>
      <c r="O43" s="132"/>
      <c r="P43" s="132"/>
      <c r="Q43" s="149"/>
    </row>
    <row r="46" spans="1:17">
      <c r="M46" s="150"/>
      <c r="O46" s="150"/>
    </row>
  </sheetData>
  <mergeCells count="2">
    <mergeCell ref="A2:H2"/>
    <mergeCell ref="A3:D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50"/>
  <sheetViews>
    <sheetView showGridLines="0" workbookViewId="0">
      <selection activeCell="BF56" sqref="BF56"/>
    </sheetView>
  </sheetViews>
  <sheetFormatPr defaultColWidth="9.125" defaultRowHeight="15"/>
  <cols>
    <col min="1" max="1" width="20.75" style="9" customWidth="1"/>
    <col min="2" max="2" width="10.625" style="14" customWidth="1"/>
    <col min="3" max="3" width="11.625" style="14" customWidth="1"/>
    <col min="4" max="4" width="12.75" style="14" customWidth="1"/>
    <col min="5" max="5" width="13.75" style="14" customWidth="1"/>
    <col min="6" max="6" width="13.375" style="14" customWidth="1"/>
    <col min="7" max="7" width="13.125" style="14" customWidth="1"/>
    <col min="8" max="8" width="9.25" style="117" customWidth="1"/>
    <col min="9" max="9" width="10" style="117" customWidth="1"/>
    <col min="10" max="10" width="11.75" style="118" customWidth="1"/>
    <col min="11" max="11" width="11.75" style="117" customWidth="1"/>
    <col min="12" max="12" width="2.25" style="117" customWidth="1"/>
    <col min="13" max="13" width="10" style="117" customWidth="1"/>
    <col min="14" max="15" width="11.25" style="117" customWidth="1"/>
    <col min="16" max="16384" width="9.125" style="117"/>
  </cols>
  <sheetData>
    <row r="1" spans="1:14">
      <c r="F1" s="9"/>
      <c r="G1" s="113" t="s">
        <v>83</v>
      </c>
    </row>
    <row r="2" spans="1:14">
      <c r="A2" s="176" t="s">
        <v>86</v>
      </c>
      <c r="B2" s="177"/>
      <c r="C2" s="177"/>
      <c r="D2" s="177"/>
      <c r="E2" s="177"/>
      <c r="F2" s="177"/>
      <c r="G2" s="177"/>
    </row>
    <row r="3" spans="1:14">
      <c r="A3" s="178" t="s">
        <v>87</v>
      </c>
      <c r="B3" s="179"/>
      <c r="C3" s="179"/>
      <c r="D3" s="179"/>
    </row>
    <row r="5" spans="1:14" ht="66" customHeight="1">
      <c r="A5" s="17" t="s">
        <v>0</v>
      </c>
      <c r="B5" s="23" t="s">
        <v>28</v>
      </c>
      <c r="C5" s="24" t="s">
        <v>29</v>
      </c>
      <c r="D5" s="29" t="s">
        <v>30</v>
      </c>
      <c r="E5" s="29" t="s">
        <v>31</v>
      </c>
      <c r="F5" s="29" t="s">
        <v>55</v>
      </c>
      <c r="G5" s="29" t="s">
        <v>54</v>
      </c>
      <c r="J5" s="117"/>
    </row>
    <row r="6" spans="1:14" ht="28.15" customHeight="1">
      <c r="A6" s="37" t="s">
        <v>78</v>
      </c>
      <c r="B6" s="88">
        <v>384.5</v>
      </c>
      <c r="C6" s="88">
        <v>213.2</v>
      </c>
      <c r="D6" s="102">
        <v>1781.3999999999999</v>
      </c>
      <c r="E6" s="102">
        <v>2676.3</v>
      </c>
      <c r="F6" s="102">
        <v>1728.6</v>
      </c>
      <c r="G6" s="88">
        <v>224.7</v>
      </c>
      <c r="J6" s="117"/>
    </row>
    <row r="7" spans="1:14" ht="28.15" customHeight="1">
      <c r="A7" s="41" t="s">
        <v>77</v>
      </c>
      <c r="B7" s="89">
        <v>400.9</v>
      </c>
      <c r="C7" s="89">
        <v>281.39999999999998</v>
      </c>
      <c r="D7" s="89">
        <v>1086.7</v>
      </c>
      <c r="E7" s="89">
        <v>1514.6</v>
      </c>
      <c r="F7" s="89">
        <v>867.69999999999993</v>
      </c>
      <c r="G7" s="89">
        <v>169</v>
      </c>
      <c r="I7" s="134"/>
      <c r="J7" s="134"/>
      <c r="K7" s="134"/>
      <c r="L7" s="134"/>
      <c r="M7" s="134"/>
      <c r="N7" s="134"/>
    </row>
    <row r="8" spans="1:14" ht="28.15" customHeight="1">
      <c r="A8" s="37" t="s">
        <v>80</v>
      </c>
      <c r="B8" s="87">
        <f>SUM(B21:B23)</f>
        <v>131.30000000000001</v>
      </c>
      <c r="C8" s="87">
        <f t="shared" ref="C8:G8" si="0">SUM(C21:C23)</f>
        <v>49.3</v>
      </c>
      <c r="D8" s="87">
        <f t="shared" si="0"/>
        <v>360.5</v>
      </c>
      <c r="E8" s="87">
        <f t="shared" si="0"/>
        <v>297.39999999999998</v>
      </c>
      <c r="F8" s="87">
        <f t="shared" si="0"/>
        <v>220.39999999999998</v>
      </c>
      <c r="G8" s="87">
        <f t="shared" si="0"/>
        <v>66.400000000000006</v>
      </c>
      <c r="J8" s="117"/>
    </row>
    <row r="9" spans="1:14" ht="19.899999999999999" customHeight="1">
      <c r="A9" s="5">
        <v>2021</v>
      </c>
      <c r="B9" s="65"/>
      <c r="C9" s="65"/>
      <c r="D9" s="90"/>
      <c r="E9" s="91"/>
      <c r="F9" s="90"/>
      <c r="G9" s="91"/>
      <c r="J9" s="117"/>
    </row>
    <row r="10" spans="1:14" ht="19.899999999999999" customHeight="1">
      <c r="A10" s="40" t="s">
        <v>3</v>
      </c>
      <c r="B10" s="78">
        <v>37.900000000000006</v>
      </c>
      <c r="C10" s="78">
        <v>8.8000000000000007</v>
      </c>
      <c r="D10" s="77">
        <v>43.8</v>
      </c>
      <c r="E10" s="78">
        <v>121.6</v>
      </c>
      <c r="F10" s="78">
        <v>75</v>
      </c>
      <c r="G10" s="78">
        <v>8.1999999999999993</v>
      </c>
      <c r="J10" s="117"/>
    </row>
    <row r="11" spans="1:14" ht="19.899999999999999" customHeight="1">
      <c r="A11" s="32" t="s">
        <v>6</v>
      </c>
      <c r="B11" s="76">
        <v>25.299999999999997</v>
      </c>
      <c r="C11" s="76">
        <v>25.7</v>
      </c>
      <c r="D11" s="76">
        <v>51.9</v>
      </c>
      <c r="E11" s="76">
        <v>61.4</v>
      </c>
      <c r="F11" s="79">
        <v>47.9</v>
      </c>
      <c r="G11" s="79">
        <v>9.8000000000000007</v>
      </c>
      <c r="J11" s="117"/>
    </row>
    <row r="12" spans="1:14" ht="19.899999999999999" customHeight="1">
      <c r="A12" s="42" t="s">
        <v>8</v>
      </c>
      <c r="B12" s="78">
        <v>38.9</v>
      </c>
      <c r="C12" s="78">
        <v>80.699999999999989</v>
      </c>
      <c r="D12" s="78">
        <v>83.2</v>
      </c>
      <c r="E12" s="78">
        <v>112.19999999999999</v>
      </c>
      <c r="F12" s="78">
        <v>83.4</v>
      </c>
      <c r="G12" s="78">
        <v>14.6</v>
      </c>
      <c r="J12" s="117"/>
    </row>
    <row r="13" spans="1:14" ht="19.899999999999999" customHeight="1">
      <c r="A13" s="32" t="s">
        <v>9</v>
      </c>
      <c r="B13" s="76">
        <v>36.200000000000003</v>
      </c>
      <c r="C13" s="76">
        <v>47.599999999999994</v>
      </c>
      <c r="D13" s="76">
        <v>74.7</v>
      </c>
      <c r="E13" s="76">
        <v>121.6</v>
      </c>
      <c r="F13" s="79">
        <v>63.7</v>
      </c>
      <c r="G13" s="79">
        <v>14.6</v>
      </c>
      <c r="J13" s="117"/>
    </row>
    <row r="14" spans="1:14" ht="19.899999999999999" customHeight="1">
      <c r="A14" s="40" t="s">
        <v>10</v>
      </c>
      <c r="B14" s="77">
        <v>55.6</v>
      </c>
      <c r="C14" s="77">
        <v>16.7</v>
      </c>
      <c r="D14" s="77">
        <v>44.199999999999996</v>
      </c>
      <c r="E14" s="77">
        <v>81.3</v>
      </c>
      <c r="F14" s="78">
        <v>58</v>
      </c>
      <c r="G14" s="78">
        <v>12.8</v>
      </c>
      <c r="J14" s="117"/>
    </row>
    <row r="15" spans="1:14" ht="19.899999999999999" customHeight="1">
      <c r="A15" s="32" t="s">
        <v>48</v>
      </c>
      <c r="B15" s="76">
        <v>59.2</v>
      </c>
      <c r="C15" s="76">
        <v>16.599999999999998</v>
      </c>
      <c r="D15" s="76">
        <v>89.5</v>
      </c>
      <c r="E15" s="76">
        <v>119.5</v>
      </c>
      <c r="F15" s="79">
        <v>57.1</v>
      </c>
      <c r="G15" s="79">
        <v>13.700000000000001</v>
      </c>
      <c r="J15" s="117"/>
    </row>
    <row r="16" spans="1:14" ht="19.899999999999999" customHeight="1">
      <c r="A16" s="40" t="s">
        <v>11</v>
      </c>
      <c r="B16" s="77">
        <v>18.900000000000002</v>
      </c>
      <c r="C16" s="77">
        <v>16.7</v>
      </c>
      <c r="D16" s="77">
        <v>104.4</v>
      </c>
      <c r="E16" s="77">
        <v>94.3</v>
      </c>
      <c r="F16" s="78">
        <v>89.1</v>
      </c>
      <c r="G16" s="78">
        <v>19.100000000000001</v>
      </c>
      <c r="J16" s="117"/>
    </row>
    <row r="17" spans="1:15" ht="19.899999999999999" customHeight="1">
      <c r="A17" s="5">
        <v>2022</v>
      </c>
      <c r="B17" s="65"/>
      <c r="C17" s="65"/>
      <c r="D17" s="65"/>
      <c r="E17" s="65"/>
      <c r="F17" s="65"/>
      <c r="G17" s="65"/>
      <c r="J17" s="117"/>
    </row>
    <row r="18" spans="1:15" ht="19.899999999999999" customHeight="1">
      <c r="A18" s="2" t="s">
        <v>52</v>
      </c>
      <c r="B18" s="79">
        <v>20.399999999999999</v>
      </c>
      <c r="C18" s="79">
        <v>15.6</v>
      </c>
      <c r="D18" s="79">
        <v>62.9</v>
      </c>
      <c r="E18" s="79">
        <v>106.8</v>
      </c>
      <c r="F18" s="79">
        <v>58</v>
      </c>
      <c r="G18" s="79">
        <v>16.399999999999999</v>
      </c>
    </row>
    <row r="19" spans="1:15" ht="19.899999999999999" customHeight="1">
      <c r="A19" s="42" t="s">
        <v>7</v>
      </c>
      <c r="B19" s="78">
        <v>28.7</v>
      </c>
      <c r="C19" s="78">
        <v>20.700000000000003</v>
      </c>
      <c r="D19" s="78">
        <v>157.29999999999998</v>
      </c>
      <c r="E19" s="78">
        <v>116.9</v>
      </c>
      <c r="F19" s="78">
        <v>93.7</v>
      </c>
      <c r="G19" s="78">
        <v>16.8</v>
      </c>
      <c r="I19" s="122"/>
      <c r="J19" s="122"/>
      <c r="K19" s="1"/>
    </row>
    <row r="20" spans="1:15" ht="19.899999999999999" customHeight="1">
      <c r="A20" s="2" t="s">
        <v>1</v>
      </c>
      <c r="B20" s="79">
        <v>40.4</v>
      </c>
      <c r="C20" s="79">
        <v>15.799999999999999</v>
      </c>
      <c r="D20" s="79">
        <v>141.70000000000002</v>
      </c>
      <c r="E20" s="79">
        <v>91.8</v>
      </c>
      <c r="F20" s="79">
        <v>79.600000000000009</v>
      </c>
      <c r="G20" s="79">
        <v>22.4</v>
      </c>
    </row>
    <row r="21" spans="1:15" ht="19.899999999999999" customHeight="1">
      <c r="A21" s="42" t="s">
        <v>5</v>
      </c>
      <c r="B21" s="78">
        <v>16</v>
      </c>
      <c r="C21" s="78">
        <v>13</v>
      </c>
      <c r="D21" s="78">
        <v>142.19999999999999</v>
      </c>
      <c r="E21" s="78">
        <v>99</v>
      </c>
      <c r="F21" s="78">
        <v>84.399999999999991</v>
      </c>
      <c r="G21" s="78">
        <v>19.599999999999998</v>
      </c>
      <c r="I21" s="122"/>
      <c r="J21" s="122"/>
      <c r="K21" s="1"/>
    </row>
    <row r="22" spans="1:15" ht="19.899999999999999" customHeight="1">
      <c r="A22" s="2" t="s">
        <v>2</v>
      </c>
      <c r="B22" s="79">
        <v>69.5</v>
      </c>
      <c r="C22" s="79">
        <v>15.700000000000001</v>
      </c>
      <c r="D22" s="79">
        <v>95.3</v>
      </c>
      <c r="E22" s="79">
        <v>64.399999999999991</v>
      </c>
      <c r="F22" s="79">
        <v>62.300000000000004</v>
      </c>
      <c r="G22" s="79">
        <v>23.1</v>
      </c>
    </row>
    <row r="23" spans="1:15" ht="19.899999999999999" customHeight="1">
      <c r="A23" s="64" t="s">
        <v>3</v>
      </c>
      <c r="B23" s="80">
        <v>45.8</v>
      </c>
      <c r="C23" s="80">
        <v>20.599999999999998</v>
      </c>
      <c r="D23" s="80">
        <v>123</v>
      </c>
      <c r="E23" s="80">
        <v>134</v>
      </c>
      <c r="F23" s="80">
        <v>73.7</v>
      </c>
      <c r="G23" s="80">
        <v>23.7</v>
      </c>
      <c r="J23" s="117"/>
    </row>
    <row r="24" spans="1:15" ht="23.45" customHeight="1">
      <c r="A24" s="4"/>
      <c r="B24" s="57"/>
      <c r="C24" s="57"/>
      <c r="D24" s="57"/>
      <c r="E24" s="58"/>
      <c r="F24" s="57"/>
      <c r="G24" s="53" t="s">
        <v>14</v>
      </c>
    </row>
    <row r="25" spans="1:15" ht="21" customHeight="1">
      <c r="A25" s="15"/>
      <c r="B25" s="58"/>
      <c r="C25" s="58"/>
      <c r="D25" s="58"/>
      <c r="E25" s="58"/>
      <c r="F25" s="58"/>
      <c r="G25" s="58"/>
      <c r="H25" s="121"/>
    </row>
    <row r="26" spans="1:15" ht="21" customHeight="1">
      <c r="A26" s="15"/>
      <c r="B26" s="58"/>
      <c r="C26" s="58"/>
      <c r="D26" s="58"/>
      <c r="E26" s="58"/>
      <c r="F26" s="58"/>
      <c r="G26" s="58"/>
    </row>
    <row r="27" spans="1:15">
      <c r="A27" s="15"/>
      <c r="B27" s="58"/>
      <c r="C27" s="58"/>
      <c r="D27" s="58"/>
      <c r="E27" s="58"/>
      <c r="F27" s="58"/>
      <c r="G27" s="58"/>
    </row>
    <row r="28" spans="1:15" ht="12.75" customHeight="1">
      <c r="A28" s="15"/>
      <c r="B28" s="58"/>
      <c r="C28" s="58"/>
      <c r="D28" s="58"/>
      <c r="E28" s="58"/>
      <c r="F28" s="58"/>
      <c r="G28" s="58"/>
    </row>
    <row r="29" spans="1:15" ht="15" customHeight="1">
      <c r="A29" s="15"/>
      <c r="B29" s="58"/>
      <c r="C29" s="58"/>
      <c r="D29" s="58"/>
      <c r="E29" s="58"/>
      <c r="F29" s="58"/>
      <c r="G29" s="58"/>
      <c r="H29" s="123"/>
      <c r="I29" s="123"/>
      <c r="J29" s="124"/>
      <c r="K29" s="123"/>
      <c r="L29" s="123"/>
      <c r="M29" s="123"/>
      <c r="N29" s="123"/>
      <c r="O29" s="123"/>
    </row>
    <row r="30" spans="1:15" ht="15" customHeight="1">
      <c r="A30" s="15"/>
      <c r="B30" s="58"/>
      <c r="C30" s="58"/>
      <c r="D30" s="58"/>
      <c r="E30" s="58"/>
      <c r="F30" s="58"/>
      <c r="G30" s="58"/>
      <c r="H30" s="123"/>
      <c r="I30" s="123"/>
      <c r="J30" s="135"/>
      <c r="K30" s="135"/>
      <c r="L30" s="136"/>
      <c r="M30" s="137"/>
      <c r="N30" s="135"/>
      <c r="O30" s="135"/>
    </row>
    <row r="31" spans="1:15" ht="31.9" customHeight="1">
      <c r="A31" s="15"/>
      <c r="B31" s="58"/>
      <c r="C31" s="58"/>
      <c r="D31" s="58"/>
      <c r="E31" s="58"/>
      <c r="F31" s="58"/>
      <c r="G31" s="58"/>
      <c r="H31" s="123"/>
      <c r="I31" s="123"/>
      <c r="J31" s="138" t="s">
        <v>28</v>
      </c>
      <c r="K31" s="138" t="s">
        <v>32</v>
      </c>
      <c r="L31" s="139"/>
      <c r="M31" s="140"/>
      <c r="N31" s="138" t="s">
        <v>33</v>
      </c>
      <c r="O31" s="138" t="s">
        <v>56</v>
      </c>
    </row>
    <row r="32" spans="1:15" ht="15" customHeight="1">
      <c r="A32" s="15"/>
      <c r="B32" s="58"/>
      <c r="C32" s="58"/>
      <c r="D32" s="58"/>
      <c r="E32" s="58"/>
      <c r="F32" s="58"/>
      <c r="G32" s="58"/>
      <c r="H32" s="123"/>
      <c r="I32" s="127" t="s">
        <v>62</v>
      </c>
      <c r="J32" s="128">
        <f t="shared" ref="J32:J38" si="1">B10</f>
        <v>37.900000000000006</v>
      </c>
      <c r="K32" s="128">
        <f t="shared" ref="K32:K38" si="2">F10</f>
        <v>75</v>
      </c>
      <c r="L32" s="124"/>
      <c r="M32" s="127" t="s">
        <v>62</v>
      </c>
      <c r="N32" s="141">
        <f t="shared" ref="N32:O38" si="3">D10</f>
        <v>43.8</v>
      </c>
      <c r="O32" s="141">
        <f t="shared" si="3"/>
        <v>121.6</v>
      </c>
    </row>
    <row r="33" spans="1:15" ht="15" customHeight="1">
      <c r="A33" s="15"/>
      <c r="B33" s="58"/>
      <c r="C33" s="58"/>
      <c r="D33" s="58"/>
      <c r="E33" s="58"/>
      <c r="F33" s="58"/>
      <c r="G33" s="58"/>
      <c r="H33" s="123"/>
      <c r="I33" s="127" t="s">
        <v>61</v>
      </c>
      <c r="J33" s="128">
        <f t="shared" si="1"/>
        <v>25.299999999999997</v>
      </c>
      <c r="K33" s="128">
        <f t="shared" si="2"/>
        <v>47.9</v>
      </c>
      <c r="L33" s="124"/>
      <c r="M33" s="127" t="s">
        <v>61</v>
      </c>
      <c r="N33" s="141">
        <f t="shared" si="3"/>
        <v>51.9</v>
      </c>
      <c r="O33" s="141">
        <f t="shared" si="3"/>
        <v>61.4</v>
      </c>
    </row>
    <row r="34" spans="1:15" ht="15" customHeight="1">
      <c r="A34" s="15"/>
      <c r="B34" s="58"/>
      <c r="C34" s="58"/>
      <c r="D34" s="58"/>
      <c r="E34" s="58"/>
      <c r="F34" s="58"/>
      <c r="G34" s="58"/>
      <c r="H34" s="123"/>
      <c r="I34" s="123" t="s">
        <v>64</v>
      </c>
      <c r="J34" s="128">
        <f t="shared" si="1"/>
        <v>38.9</v>
      </c>
      <c r="K34" s="128">
        <f t="shared" si="2"/>
        <v>83.4</v>
      </c>
      <c r="L34" s="124"/>
      <c r="M34" s="123" t="s">
        <v>64</v>
      </c>
      <c r="N34" s="141">
        <f t="shared" si="3"/>
        <v>83.2</v>
      </c>
      <c r="O34" s="141">
        <f t="shared" si="3"/>
        <v>112.19999999999999</v>
      </c>
    </row>
    <row r="35" spans="1:15" ht="15" customHeight="1">
      <c r="A35" s="15"/>
      <c r="B35" s="58"/>
      <c r="C35" s="58"/>
      <c r="D35" s="58"/>
      <c r="E35" s="58"/>
      <c r="F35" s="58"/>
      <c r="G35" s="58"/>
      <c r="H35" s="123"/>
      <c r="I35" s="123" t="s">
        <v>63</v>
      </c>
      <c r="J35" s="128">
        <f t="shared" si="1"/>
        <v>36.200000000000003</v>
      </c>
      <c r="K35" s="128">
        <f t="shared" si="2"/>
        <v>63.7</v>
      </c>
      <c r="L35" s="124"/>
      <c r="M35" s="123" t="s">
        <v>63</v>
      </c>
      <c r="N35" s="141">
        <f t="shared" si="3"/>
        <v>74.7</v>
      </c>
      <c r="O35" s="141">
        <f t="shared" si="3"/>
        <v>121.6</v>
      </c>
    </row>
    <row r="36" spans="1:15" ht="15" customHeight="1">
      <c r="A36" s="15"/>
      <c r="B36" s="58"/>
      <c r="C36" s="58"/>
      <c r="D36" s="58"/>
      <c r="E36" s="58"/>
      <c r="F36" s="58"/>
      <c r="G36" s="58"/>
      <c r="H36" s="123"/>
      <c r="I36" s="123" t="s">
        <v>65</v>
      </c>
      <c r="J36" s="128">
        <f t="shared" si="1"/>
        <v>55.6</v>
      </c>
      <c r="K36" s="128">
        <f t="shared" si="2"/>
        <v>58</v>
      </c>
      <c r="L36" s="124"/>
      <c r="M36" s="123" t="s">
        <v>65</v>
      </c>
      <c r="N36" s="141">
        <f t="shared" si="3"/>
        <v>44.199999999999996</v>
      </c>
      <c r="O36" s="141">
        <f t="shared" si="3"/>
        <v>81.3</v>
      </c>
    </row>
    <row r="37" spans="1:15" ht="15" customHeight="1">
      <c r="A37" s="15"/>
      <c r="B37" s="59"/>
      <c r="C37" s="59"/>
      <c r="D37" s="59"/>
      <c r="E37" s="59"/>
      <c r="F37" s="59"/>
      <c r="G37" s="59"/>
      <c r="H37" s="123"/>
      <c r="I37" s="132" t="s">
        <v>66</v>
      </c>
      <c r="J37" s="128">
        <f t="shared" si="1"/>
        <v>59.2</v>
      </c>
      <c r="K37" s="128">
        <f t="shared" si="2"/>
        <v>57.1</v>
      </c>
      <c r="L37" s="124"/>
      <c r="M37" s="132" t="s">
        <v>66</v>
      </c>
      <c r="N37" s="141">
        <f t="shared" si="3"/>
        <v>89.5</v>
      </c>
      <c r="O37" s="141">
        <f t="shared" si="3"/>
        <v>119.5</v>
      </c>
    </row>
    <row r="38" spans="1:15" ht="15" customHeight="1">
      <c r="A38" s="15"/>
      <c r="B38" s="59"/>
      <c r="C38" s="59"/>
      <c r="D38" s="59"/>
      <c r="E38" s="59"/>
      <c r="F38" s="59"/>
      <c r="G38" s="59"/>
      <c r="H38" s="123"/>
      <c r="I38" s="132" t="s">
        <v>67</v>
      </c>
      <c r="J38" s="128">
        <f t="shared" si="1"/>
        <v>18.900000000000002</v>
      </c>
      <c r="K38" s="128">
        <f t="shared" si="2"/>
        <v>89.1</v>
      </c>
      <c r="L38" s="124"/>
      <c r="M38" s="132" t="s">
        <v>67</v>
      </c>
      <c r="N38" s="141">
        <f t="shared" si="3"/>
        <v>104.4</v>
      </c>
      <c r="O38" s="141">
        <f t="shared" si="3"/>
        <v>94.3</v>
      </c>
    </row>
    <row r="39" spans="1:15" ht="15" customHeight="1">
      <c r="A39" s="15"/>
      <c r="B39" s="59"/>
      <c r="C39" s="59"/>
      <c r="D39" s="59"/>
      <c r="E39" s="59"/>
      <c r="F39" s="59"/>
      <c r="G39" s="59"/>
      <c r="H39" s="123"/>
      <c r="I39" s="132" t="s">
        <v>68</v>
      </c>
      <c r="J39" s="128">
        <f t="shared" ref="J39:J44" si="4">B18</f>
        <v>20.399999999999999</v>
      </c>
      <c r="K39" s="128">
        <f t="shared" ref="K39:K44" si="5">F18</f>
        <v>58</v>
      </c>
      <c r="L39" s="124"/>
      <c r="M39" s="132" t="s">
        <v>68</v>
      </c>
      <c r="N39" s="141">
        <f t="shared" ref="N39:O44" si="6">D18</f>
        <v>62.9</v>
      </c>
      <c r="O39" s="141">
        <f t="shared" si="6"/>
        <v>106.8</v>
      </c>
    </row>
    <row r="40" spans="1:15" ht="15" customHeight="1">
      <c r="A40" s="15"/>
      <c r="B40" s="59"/>
      <c r="C40" s="59"/>
      <c r="D40" s="59"/>
      <c r="E40" s="59"/>
      <c r="F40" s="59"/>
      <c r="G40" s="59"/>
      <c r="H40" s="123"/>
      <c r="I40" s="132" t="s">
        <v>69</v>
      </c>
      <c r="J40" s="128">
        <f t="shared" si="4"/>
        <v>28.7</v>
      </c>
      <c r="K40" s="128">
        <f t="shared" si="5"/>
        <v>93.7</v>
      </c>
      <c r="L40" s="124"/>
      <c r="M40" s="132" t="s">
        <v>69</v>
      </c>
      <c r="N40" s="141">
        <f t="shared" si="6"/>
        <v>157.29999999999998</v>
      </c>
      <c r="O40" s="141">
        <f t="shared" si="6"/>
        <v>116.9</v>
      </c>
    </row>
    <row r="41" spans="1:15" ht="15" customHeight="1">
      <c r="A41" s="15"/>
      <c r="B41" s="58"/>
      <c r="C41" s="58"/>
      <c r="D41" s="58"/>
      <c r="E41" s="58"/>
      <c r="F41" s="58"/>
      <c r="G41" s="58"/>
      <c r="H41" s="123"/>
      <c r="I41" s="127" t="s">
        <v>70</v>
      </c>
      <c r="J41" s="128">
        <f t="shared" si="4"/>
        <v>40.4</v>
      </c>
      <c r="K41" s="128">
        <f t="shared" si="5"/>
        <v>79.600000000000009</v>
      </c>
      <c r="L41" s="124"/>
      <c r="M41" s="127" t="s">
        <v>70</v>
      </c>
      <c r="N41" s="141">
        <f t="shared" si="6"/>
        <v>141.70000000000002</v>
      </c>
      <c r="O41" s="141">
        <f t="shared" si="6"/>
        <v>91.8</v>
      </c>
    </row>
    <row r="42" spans="1:15">
      <c r="A42" s="15"/>
      <c r="B42" s="58"/>
      <c r="C42" s="58"/>
      <c r="D42" s="58"/>
      <c r="E42" s="58"/>
      <c r="F42" s="58"/>
      <c r="G42" s="58"/>
      <c r="H42" s="123"/>
      <c r="I42" s="127" t="s">
        <v>71</v>
      </c>
      <c r="J42" s="128">
        <f t="shared" si="4"/>
        <v>16</v>
      </c>
      <c r="K42" s="128">
        <f t="shared" si="5"/>
        <v>84.399999999999991</v>
      </c>
      <c r="L42" s="124"/>
      <c r="M42" s="127" t="s">
        <v>71</v>
      </c>
      <c r="N42" s="141">
        <f t="shared" si="6"/>
        <v>142.19999999999999</v>
      </c>
      <c r="O42" s="141">
        <f t="shared" si="6"/>
        <v>99</v>
      </c>
    </row>
    <row r="43" spans="1:15" ht="12.75" customHeight="1">
      <c r="A43" s="15"/>
      <c r="B43" s="58"/>
      <c r="C43" s="58"/>
      <c r="D43" s="58"/>
      <c r="E43" s="58"/>
      <c r="F43" s="58"/>
      <c r="G43" s="58"/>
      <c r="H43" s="123"/>
      <c r="I43" s="127" t="s">
        <v>76</v>
      </c>
      <c r="J43" s="128">
        <f t="shared" si="4"/>
        <v>69.5</v>
      </c>
      <c r="K43" s="128">
        <f t="shared" si="5"/>
        <v>62.300000000000004</v>
      </c>
      <c r="L43" s="124"/>
      <c r="M43" s="127" t="s">
        <v>76</v>
      </c>
      <c r="N43" s="141">
        <f t="shared" si="6"/>
        <v>95.3</v>
      </c>
      <c r="O43" s="141">
        <f t="shared" si="6"/>
        <v>64.399999999999991</v>
      </c>
    </row>
    <row r="44" spans="1:15" ht="12.75">
      <c r="A44" s="15"/>
      <c r="B44" s="58"/>
      <c r="C44" s="58"/>
      <c r="D44" s="58"/>
      <c r="E44" s="58"/>
      <c r="F44" s="58"/>
      <c r="G44" s="58"/>
      <c r="H44" s="123"/>
      <c r="I44" s="127" t="s">
        <v>79</v>
      </c>
      <c r="J44" s="128">
        <f t="shared" si="4"/>
        <v>45.8</v>
      </c>
      <c r="K44" s="128">
        <f t="shared" si="5"/>
        <v>73.7</v>
      </c>
      <c r="L44" s="123"/>
      <c r="M44" s="127" t="s">
        <v>79</v>
      </c>
      <c r="N44" s="141">
        <f t="shared" si="6"/>
        <v>123</v>
      </c>
      <c r="O44" s="141">
        <f t="shared" si="6"/>
        <v>134</v>
      </c>
    </row>
    <row r="45" spans="1:15">
      <c r="A45" s="15"/>
      <c r="B45" s="58"/>
      <c r="C45" s="58"/>
      <c r="D45" s="58"/>
      <c r="E45" s="58"/>
      <c r="F45" s="58"/>
      <c r="G45" s="58"/>
      <c r="H45" s="123"/>
      <c r="I45" s="123"/>
      <c r="J45" s="124"/>
      <c r="K45" s="123"/>
      <c r="L45" s="123"/>
      <c r="M45" s="123"/>
      <c r="N45" s="123"/>
      <c r="O45" s="123"/>
    </row>
    <row r="46" spans="1:15">
      <c r="A46" s="15"/>
      <c r="B46" s="58"/>
      <c r="C46" s="58"/>
      <c r="D46" s="58"/>
      <c r="E46" s="58"/>
      <c r="F46" s="58"/>
      <c r="G46" s="58"/>
      <c r="H46" s="123"/>
      <c r="I46" s="123"/>
      <c r="J46" s="124"/>
      <c r="K46" s="123"/>
      <c r="L46" s="123"/>
      <c r="M46" s="123"/>
      <c r="N46" s="123"/>
      <c r="O46" s="123"/>
    </row>
    <row r="47" spans="1:15">
      <c r="H47" s="123"/>
      <c r="I47" s="123"/>
      <c r="J47" s="124"/>
      <c r="K47" s="123"/>
      <c r="L47" s="123"/>
      <c r="M47" s="123"/>
      <c r="N47" s="123"/>
      <c r="O47" s="123"/>
    </row>
    <row r="48" spans="1:15">
      <c r="H48" s="123"/>
      <c r="I48" s="123"/>
      <c r="J48" s="124"/>
      <c r="K48" s="123"/>
      <c r="L48" s="123"/>
      <c r="M48" s="123"/>
      <c r="N48" s="123"/>
      <c r="O48" s="123"/>
    </row>
    <row r="49" spans="8:15">
      <c r="H49" s="123"/>
      <c r="I49" s="123"/>
      <c r="J49" s="124"/>
      <c r="K49" s="123"/>
      <c r="L49" s="123"/>
      <c r="M49" s="123"/>
      <c r="N49" s="123"/>
      <c r="O49" s="123"/>
    </row>
    <row r="50" spans="8:15">
      <c r="H50" s="123"/>
      <c r="I50" s="123"/>
      <c r="J50" s="124"/>
      <c r="K50" s="123"/>
      <c r="L50" s="123"/>
      <c r="M50" s="123"/>
      <c r="N50" s="123"/>
      <c r="O50" s="123"/>
    </row>
  </sheetData>
  <mergeCells count="2">
    <mergeCell ref="A2:G2"/>
    <mergeCell ref="A3:D3"/>
  </mergeCells>
  <printOptions horizontalCentered="1" verticalCentered="1"/>
  <pageMargins left="0.40500000000000003" right="0" top="0" bottom="0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9"/>
  <sheetViews>
    <sheetView showGridLines="0" workbookViewId="0">
      <selection activeCell="BF56" sqref="BF56"/>
    </sheetView>
  </sheetViews>
  <sheetFormatPr defaultColWidth="9.125" defaultRowHeight="15"/>
  <cols>
    <col min="1" max="1" width="18.125" style="9" customWidth="1"/>
    <col min="2" max="2" width="12.875" style="9" customWidth="1"/>
    <col min="3" max="3" width="11.125" style="9" customWidth="1"/>
    <col min="4" max="4" width="11.25" style="9" customWidth="1"/>
    <col min="5" max="5" width="12.625" style="9" customWidth="1"/>
    <col min="6" max="6" width="10.375" style="9" customWidth="1"/>
    <col min="7" max="7" width="13.75" style="9" customWidth="1"/>
    <col min="8" max="8" width="10.125" style="9" customWidth="1"/>
    <col min="9" max="9" width="10.375" style="117" bestFit="1" customWidth="1"/>
    <col min="10" max="10" width="9.25" style="117" customWidth="1"/>
    <col min="11" max="11" width="9.125" style="118"/>
    <col min="12" max="16384" width="9.125" style="117"/>
  </cols>
  <sheetData>
    <row r="1" spans="1:11">
      <c r="H1" s="115" t="s">
        <v>84</v>
      </c>
    </row>
    <row r="2" spans="1:11">
      <c r="A2" s="176" t="s">
        <v>86</v>
      </c>
      <c r="B2" s="177"/>
      <c r="C2" s="177"/>
      <c r="D2" s="177"/>
      <c r="E2" s="177"/>
      <c r="F2" s="177"/>
      <c r="G2" s="177"/>
      <c r="H2" s="177"/>
    </row>
    <row r="3" spans="1:11">
      <c r="A3" s="178" t="s">
        <v>87</v>
      </c>
      <c r="B3" s="179"/>
      <c r="C3" s="179"/>
      <c r="D3" s="179"/>
    </row>
    <row r="5" spans="1:11" ht="63.6" customHeight="1">
      <c r="A5" s="17" t="s">
        <v>0</v>
      </c>
      <c r="B5" s="22" t="s">
        <v>46</v>
      </c>
      <c r="C5" s="7" t="s">
        <v>45</v>
      </c>
      <c r="D5" s="22" t="s">
        <v>49</v>
      </c>
      <c r="E5" s="49" t="s">
        <v>34</v>
      </c>
      <c r="F5" s="22" t="s">
        <v>35</v>
      </c>
      <c r="G5" s="22" t="s">
        <v>36</v>
      </c>
      <c r="H5" s="30" t="s">
        <v>37</v>
      </c>
      <c r="I5" s="119"/>
    </row>
    <row r="6" spans="1:11" ht="27" customHeight="1">
      <c r="A6" s="37" t="s">
        <v>78</v>
      </c>
      <c r="B6" s="103">
        <v>114.8</v>
      </c>
      <c r="C6" s="103" t="s">
        <v>12</v>
      </c>
      <c r="D6" s="103">
        <v>289</v>
      </c>
      <c r="E6" s="103">
        <v>2154.2000000000003</v>
      </c>
      <c r="F6" s="103">
        <v>4.4000000000000004</v>
      </c>
      <c r="G6" s="103">
        <v>42.499999999999993</v>
      </c>
      <c r="H6" s="79">
        <v>87.59999999999998</v>
      </c>
      <c r="I6" s="120"/>
    </row>
    <row r="7" spans="1:11" ht="27" customHeight="1">
      <c r="A7" s="41" t="s">
        <v>77</v>
      </c>
      <c r="B7" s="104">
        <v>100.70000000000002</v>
      </c>
      <c r="C7" s="104">
        <v>0.1</v>
      </c>
      <c r="D7" s="104">
        <v>221.79999999999998</v>
      </c>
      <c r="E7" s="104">
        <v>3311.2999999999997</v>
      </c>
      <c r="F7" s="104">
        <v>2.2999999999999998</v>
      </c>
      <c r="G7" s="104">
        <v>34.799999999999997</v>
      </c>
      <c r="H7" s="78">
        <v>79.099999999999994</v>
      </c>
      <c r="I7" s="120"/>
    </row>
    <row r="8" spans="1:11" ht="27" customHeight="1">
      <c r="A8" s="37" t="s">
        <v>80</v>
      </c>
      <c r="B8" s="103">
        <f>SUM(B21:B23)</f>
        <v>33.700000000000003</v>
      </c>
      <c r="C8" s="103" t="s">
        <v>12</v>
      </c>
      <c r="D8" s="103">
        <f>SUM(D21:D23)</f>
        <v>41.8</v>
      </c>
      <c r="E8" s="103">
        <f t="shared" ref="E8:H8" si="0">SUM(E21:E23)</f>
        <v>1026.0999999999999</v>
      </c>
      <c r="F8" s="103">
        <f t="shared" si="0"/>
        <v>1.4</v>
      </c>
      <c r="G8" s="103">
        <f t="shared" si="0"/>
        <v>6.2</v>
      </c>
      <c r="H8" s="79">
        <f t="shared" si="0"/>
        <v>24.1</v>
      </c>
      <c r="I8" s="120"/>
    </row>
    <row r="9" spans="1:11" ht="19.899999999999999" customHeight="1">
      <c r="A9" s="5">
        <v>2021</v>
      </c>
      <c r="B9" s="65"/>
      <c r="C9" s="65"/>
      <c r="D9" s="65"/>
      <c r="E9" s="65"/>
      <c r="F9" s="65"/>
      <c r="G9" s="65"/>
      <c r="H9" s="65"/>
    </row>
    <row r="10" spans="1:11" ht="19.899999999999999" customHeight="1">
      <c r="A10" s="40" t="s">
        <v>3</v>
      </c>
      <c r="B10" s="78">
        <v>9.3000000000000007</v>
      </c>
      <c r="C10" s="78" t="s">
        <v>15</v>
      </c>
      <c r="D10" s="77">
        <v>5.6</v>
      </c>
      <c r="E10" s="78">
        <v>270.8</v>
      </c>
      <c r="F10" s="78">
        <v>0.2</v>
      </c>
      <c r="G10" s="78">
        <v>2.7</v>
      </c>
      <c r="H10" s="78">
        <v>2.2999999999999998</v>
      </c>
      <c r="I10" s="121"/>
    </row>
    <row r="11" spans="1:11" ht="19.899999999999999" customHeight="1">
      <c r="A11" s="32" t="s">
        <v>6</v>
      </c>
      <c r="B11" s="76">
        <v>5.7</v>
      </c>
      <c r="C11" s="76" t="s">
        <v>12</v>
      </c>
      <c r="D11" s="76">
        <v>4.7</v>
      </c>
      <c r="E11" s="76">
        <v>248.8</v>
      </c>
      <c r="F11" s="79">
        <v>0.1</v>
      </c>
      <c r="G11" s="79">
        <v>3.6</v>
      </c>
      <c r="H11" s="79">
        <v>3.2</v>
      </c>
      <c r="I11" s="121"/>
    </row>
    <row r="12" spans="1:11" ht="19.899999999999999" customHeight="1">
      <c r="A12" s="42" t="s">
        <v>8</v>
      </c>
      <c r="B12" s="78">
        <v>11.1</v>
      </c>
      <c r="C12" s="78" t="s">
        <v>12</v>
      </c>
      <c r="D12" s="78">
        <v>25.5</v>
      </c>
      <c r="E12" s="78">
        <v>152</v>
      </c>
      <c r="F12" s="78">
        <v>0.1</v>
      </c>
      <c r="G12" s="78">
        <v>5.8</v>
      </c>
      <c r="H12" s="78">
        <v>6.7</v>
      </c>
      <c r="I12" s="121"/>
    </row>
    <row r="13" spans="1:11" ht="19.899999999999999" customHeight="1">
      <c r="A13" s="32" t="s">
        <v>9</v>
      </c>
      <c r="B13" s="76">
        <v>8.6999999999999993</v>
      </c>
      <c r="C13" s="76" t="s">
        <v>15</v>
      </c>
      <c r="D13" s="76">
        <v>12.9</v>
      </c>
      <c r="E13" s="76">
        <v>147</v>
      </c>
      <c r="F13" s="79">
        <v>0.2</v>
      </c>
      <c r="G13" s="79">
        <v>2</v>
      </c>
      <c r="H13" s="79">
        <v>6.7</v>
      </c>
      <c r="I13" s="122"/>
      <c r="J13" s="122"/>
      <c r="K13" s="1"/>
    </row>
    <row r="14" spans="1:11" ht="19.899999999999999" customHeight="1">
      <c r="A14" s="40" t="s">
        <v>10</v>
      </c>
      <c r="B14" s="77">
        <v>5.9</v>
      </c>
      <c r="C14" s="77" t="s">
        <v>12</v>
      </c>
      <c r="D14" s="77">
        <v>13</v>
      </c>
      <c r="E14" s="77">
        <v>227.8</v>
      </c>
      <c r="F14" s="78">
        <v>0.1</v>
      </c>
      <c r="G14" s="78">
        <v>2.4</v>
      </c>
      <c r="H14" s="78">
        <v>8.6</v>
      </c>
      <c r="I14" s="121"/>
    </row>
    <row r="15" spans="1:11" ht="19.899999999999999" customHeight="1">
      <c r="A15" s="32" t="s">
        <v>48</v>
      </c>
      <c r="B15" s="76">
        <v>6.9</v>
      </c>
      <c r="C15" s="76" t="s">
        <v>12</v>
      </c>
      <c r="D15" s="76">
        <v>10.8</v>
      </c>
      <c r="E15" s="76">
        <v>272</v>
      </c>
      <c r="F15" s="79">
        <v>0.3</v>
      </c>
      <c r="G15" s="79">
        <v>1.9</v>
      </c>
      <c r="H15" s="79">
        <v>8.8000000000000007</v>
      </c>
      <c r="I15" s="121"/>
    </row>
    <row r="16" spans="1:11" ht="19.899999999999999" customHeight="1">
      <c r="A16" s="40" t="s">
        <v>11</v>
      </c>
      <c r="B16" s="77">
        <v>10.200000000000001</v>
      </c>
      <c r="C16" s="77">
        <v>0.1</v>
      </c>
      <c r="D16" s="77">
        <v>15.9</v>
      </c>
      <c r="E16" s="77">
        <v>305.60000000000002</v>
      </c>
      <c r="F16" s="78">
        <v>0.3</v>
      </c>
      <c r="G16" s="78">
        <v>2.4</v>
      </c>
      <c r="H16" s="78">
        <v>8.1</v>
      </c>
      <c r="I16" s="121"/>
    </row>
    <row r="17" spans="1:16" ht="19.899999999999999" customHeight="1">
      <c r="A17" s="5">
        <v>2022</v>
      </c>
      <c r="B17" s="65"/>
      <c r="C17" s="65"/>
      <c r="D17" s="65"/>
      <c r="E17" s="65"/>
      <c r="F17" s="65"/>
      <c r="G17" s="65"/>
      <c r="H17" s="65"/>
      <c r="I17" s="121"/>
      <c r="K17" s="117"/>
    </row>
    <row r="18" spans="1:16" ht="19.899999999999999" customHeight="1">
      <c r="A18" s="2" t="s">
        <v>52</v>
      </c>
      <c r="B18" s="79">
        <v>6</v>
      </c>
      <c r="C18" s="79" t="s">
        <v>12</v>
      </c>
      <c r="D18" s="79">
        <v>15</v>
      </c>
      <c r="E18" s="79">
        <v>364.5</v>
      </c>
      <c r="F18" s="79">
        <v>0.2</v>
      </c>
      <c r="G18" s="79">
        <v>2.2999999999999998</v>
      </c>
      <c r="H18" s="79">
        <v>11.9</v>
      </c>
      <c r="K18" s="117"/>
    </row>
    <row r="19" spans="1:16" ht="18.600000000000001" customHeight="1">
      <c r="A19" s="42" t="s">
        <v>7</v>
      </c>
      <c r="B19" s="78">
        <v>9.1</v>
      </c>
      <c r="C19" s="78" t="s">
        <v>12</v>
      </c>
      <c r="D19" s="78">
        <v>13.399999999999999</v>
      </c>
      <c r="E19" s="78">
        <v>466.8</v>
      </c>
      <c r="F19" s="78">
        <v>0.3</v>
      </c>
      <c r="G19" s="78">
        <v>1.2</v>
      </c>
      <c r="H19" s="78">
        <v>9</v>
      </c>
      <c r="K19" s="117"/>
    </row>
    <row r="20" spans="1:16" ht="19.899999999999999" customHeight="1">
      <c r="A20" s="2" t="s">
        <v>1</v>
      </c>
      <c r="B20" s="79">
        <v>13.9</v>
      </c>
      <c r="C20" s="79" t="s">
        <v>12</v>
      </c>
      <c r="D20" s="79">
        <v>24.7</v>
      </c>
      <c r="E20" s="79">
        <v>488.3</v>
      </c>
      <c r="F20" s="79">
        <v>0.3</v>
      </c>
      <c r="G20" s="79">
        <v>3.7</v>
      </c>
      <c r="H20" s="79">
        <v>6.4</v>
      </c>
      <c r="K20" s="117"/>
    </row>
    <row r="21" spans="1:16" ht="18.600000000000001" customHeight="1">
      <c r="A21" s="42" t="s">
        <v>5</v>
      </c>
      <c r="B21" s="78">
        <v>11</v>
      </c>
      <c r="C21" s="78" t="s">
        <v>12</v>
      </c>
      <c r="D21" s="78">
        <v>16.100000000000001</v>
      </c>
      <c r="E21" s="78">
        <v>177.6</v>
      </c>
      <c r="F21" s="78">
        <v>0.4</v>
      </c>
      <c r="G21" s="78">
        <v>2.6</v>
      </c>
      <c r="H21" s="78">
        <v>3.1</v>
      </c>
      <c r="K21" s="117"/>
    </row>
    <row r="22" spans="1:16" ht="19.899999999999999" customHeight="1">
      <c r="A22" s="2" t="s">
        <v>2</v>
      </c>
      <c r="B22" s="79">
        <v>10.7</v>
      </c>
      <c r="C22" s="79" t="s">
        <v>12</v>
      </c>
      <c r="D22" s="79">
        <v>14.5</v>
      </c>
      <c r="E22" s="79">
        <v>389.7</v>
      </c>
      <c r="F22" s="79">
        <v>0.5</v>
      </c>
      <c r="G22" s="79">
        <v>1.9</v>
      </c>
      <c r="H22" s="79">
        <v>12.200000000000001</v>
      </c>
      <c r="K22" s="117"/>
    </row>
    <row r="23" spans="1:16" ht="19.899999999999999" customHeight="1">
      <c r="A23" s="64" t="s">
        <v>3</v>
      </c>
      <c r="B23" s="80">
        <v>12</v>
      </c>
      <c r="C23" s="80" t="s">
        <v>12</v>
      </c>
      <c r="D23" s="80">
        <v>11.2</v>
      </c>
      <c r="E23" s="80">
        <v>458.79999999999995</v>
      </c>
      <c r="F23" s="80">
        <v>0.5</v>
      </c>
      <c r="G23" s="80">
        <v>1.7</v>
      </c>
      <c r="H23" s="80">
        <v>8.8000000000000007</v>
      </c>
      <c r="I23" s="121"/>
    </row>
    <row r="24" spans="1:16" ht="20.100000000000001" customHeight="1">
      <c r="A24" s="15"/>
      <c r="B24" s="19"/>
      <c r="C24" s="19"/>
      <c r="D24" s="19"/>
      <c r="E24" s="19"/>
      <c r="F24" s="19"/>
      <c r="G24" s="19"/>
      <c r="H24" s="53" t="s">
        <v>14</v>
      </c>
      <c r="I24" s="123"/>
      <c r="J24" s="123"/>
      <c r="K24" s="123"/>
      <c r="L24" s="123"/>
      <c r="M24" s="123"/>
      <c r="N24" s="123"/>
      <c r="O24" s="123"/>
      <c r="P24" s="123"/>
    </row>
    <row r="25" spans="1:16" ht="20.100000000000001" customHeight="1">
      <c r="A25" s="3"/>
      <c r="B25" s="3"/>
      <c r="C25" s="15"/>
      <c r="D25" s="15"/>
      <c r="E25" s="15"/>
      <c r="F25" s="15"/>
      <c r="G25" s="15"/>
      <c r="H25" s="15"/>
      <c r="I25" s="123"/>
      <c r="J25" s="123"/>
      <c r="K25" s="123"/>
      <c r="L25" s="123"/>
      <c r="M25" s="123"/>
      <c r="N25" s="123"/>
      <c r="O25" s="123"/>
      <c r="P25" s="123"/>
    </row>
    <row r="26" spans="1:16" ht="18.75" customHeight="1">
      <c r="A26" s="15"/>
      <c r="B26" s="15"/>
      <c r="C26" s="15"/>
      <c r="D26" s="15"/>
      <c r="E26" s="15"/>
      <c r="F26" s="15"/>
      <c r="G26" s="15"/>
      <c r="H26" s="15"/>
      <c r="I26" s="123"/>
      <c r="J26" s="123"/>
      <c r="K26" s="124"/>
      <c r="L26" s="123"/>
      <c r="M26" s="123"/>
      <c r="N26" s="123"/>
      <c r="O26" s="123"/>
      <c r="P26" s="123"/>
    </row>
    <row r="27" spans="1:16" ht="55.9" customHeight="1">
      <c r="A27" s="15"/>
      <c r="B27" s="15"/>
      <c r="C27" s="15"/>
      <c r="D27" s="15"/>
      <c r="E27" s="15"/>
      <c r="F27" s="15"/>
      <c r="G27" s="15"/>
      <c r="H27" s="15"/>
      <c r="I27" s="123"/>
      <c r="J27" s="125"/>
      <c r="K27" s="126" t="s">
        <v>38</v>
      </c>
      <c r="L27" s="126" t="s">
        <v>39</v>
      </c>
      <c r="M27" s="126" t="s">
        <v>40</v>
      </c>
      <c r="N27" s="125"/>
      <c r="O27" s="125"/>
      <c r="P27" s="125" t="s">
        <v>34</v>
      </c>
    </row>
    <row r="28" spans="1:16" ht="12.75">
      <c r="C28" s="10"/>
      <c r="D28" s="10"/>
      <c r="E28" s="10"/>
      <c r="F28" s="10"/>
      <c r="G28" s="10"/>
      <c r="H28" s="10"/>
      <c r="I28" s="123"/>
      <c r="J28" s="127" t="s">
        <v>62</v>
      </c>
      <c r="K28" s="128">
        <f t="shared" ref="K28:K34" si="1">B10</f>
        <v>9.3000000000000007</v>
      </c>
      <c r="L28" s="129">
        <f t="shared" ref="L28:L34" si="2">D10</f>
        <v>5.6</v>
      </c>
      <c r="M28" s="130">
        <f t="shared" ref="M28:M34" si="3">H10</f>
        <v>2.2999999999999998</v>
      </c>
      <c r="N28" s="123"/>
      <c r="O28" s="127" t="s">
        <v>62</v>
      </c>
      <c r="P28" s="131">
        <f t="shared" ref="P28:P34" si="4">E10</f>
        <v>270.8</v>
      </c>
    </row>
    <row r="29" spans="1:16" ht="12.75">
      <c r="C29" s="11"/>
      <c r="D29" s="11"/>
      <c r="E29" s="11"/>
      <c r="F29" s="11"/>
      <c r="G29" s="11"/>
      <c r="H29" s="11"/>
      <c r="I29" s="123"/>
      <c r="J29" s="127" t="s">
        <v>61</v>
      </c>
      <c r="K29" s="128">
        <f t="shared" si="1"/>
        <v>5.7</v>
      </c>
      <c r="L29" s="129">
        <f t="shared" si="2"/>
        <v>4.7</v>
      </c>
      <c r="M29" s="130">
        <f t="shared" si="3"/>
        <v>3.2</v>
      </c>
      <c r="N29" s="123"/>
      <c r="O29" s="127" t="s">
        <v>61</v>
      </c>
      <c r="P29" s="131">
        <f t="shared" si="4"/>
        <v>248.8</v>
      </c>
    </row>
    <row r="30" spans="1:16" ht="12.75">
      <c r="I30" s="123"/>
      <c r="J30" s="123" t="s">
        <v>64</v>
      </c>
      <c r="K30" s="128">
        <f t="shared" si="1"/>
        <v>11.1</v>
      </c>
      <c r="L30" s="129">
        <f t="shared" si="2"/>
        <v>25.5</v>
      </c>
      <c r="M30" s="130">
        <f t="shared" si="3"/>
        <v>6.7</v>
      </c>
      <c r="N30" s="123"/>
      <c r="O30" s="123" t="s">
        <v>64</v>
      </c>
      <c r="P30" s="131">
        <f t="shared" si="4"/>
        <v>152</v>
      </c>
    </row>
    <row r="31" spans="1:16" ht="12.75">
      <c r="I31" s="123"/>
      <c r="J31" s="123" t="s">
        <v>63</v>
      </c>
      <c r="K31" s="128">
        <f t="shared" si="1"/>
        <v>8.6999999999999993</v>
      </c>
      <c r="L31" s="129">
        <f t="shared" si="2"/>
        <v>12.9</v>
      </c>
      <c r="M31" s="130">
        <f t="shared" si="3"/>
        <v>6.7</v>
      </c>
      <c r="N31" s="123"/>
      <c r="O31" s="123" t="s">
        <v>63</v>
      </c>
      <c r="P31" s="131">
        <f t="shared" si="4"/>
        <v>147</v>
      </c>
    </row>
    <row r="32" spans="1:16" ht="12.75">
      <c r="I32" s="123"/>
      <c r="J32" s="123" t="s">
        <v>65</v>
      </c>
      <c r="K32" s="128">
        <f t="shared" si="1"/>
        <v>5.9</v>
      </c>
      <c r="L32" s="129">
        <f t="shared" si="2"/>
        <v>13</v>
      </c>
      <c r="M32" s="130">
        <f t="shared" si="3"/>
        <v>8.6</v>
      </c>
      <c r="N32" s="123"/>
      <c r="O32" s="123" t="s">
        <v>65</v>
      </c>
      <c r="P32" s="131">
        <f t="shared" si="4"/>
        <v>227.8</v>
      </c>
    </row>
    <row r="33" spans="1:16" ht="12.75">
      <c r="I33" s="123"/>
      <c r="J33" s="132" t="s">
        <v>66</v>
      </c>
      <c r="K33" s="128">
        <f t="shared" si="1"/>
        <v>6.9</v>
      </c>
      <c r="L33" s="129">
        <f t="shared" si="2"/>
        <v>10.8</v>
      </c>
      <c r="M33" s="130">
        <f t="shared" si="3"/>
        <v>8.8000000000000007</v>
      </c>
      <c r="N33" s="123"/>
      <c r="O33" s="132" t="s">
        <v>66</v>
      </c>
      <c r="P33" s="131">
        <f t="shared" si="4"/>
        <v>272</v>
      </c>
    </row>
    <row r="34" spans="1:16" ht="12.75">
      <c r="I34" s="123"/>
      <c r="J34" s="132" t="s">
        <v>67</v>
      </c>
      <c r="K34" s="128">
        <f t="shared" si="1"/>
        <v>10.200000000000001</v>
      </c>
      <c r="L34" s="129">
        <f t="shared" si="2"/>
        <v>15.9</v>
      </c>
      <c r="M34" s="130">
        <f t="shared" si="3"/>
        <v>8.1</v>
      </c>
      <c r="N34" s="123"/>
      <c r="O34" s="132" t="s">
        <v>67</v>
      </c>
      <c r="P34" s="131">
        <f t="shared" si="4"/>
        <v>305.60000000000002</v>
      </c>
    </row>
    <row r="35" spans="1:16" ht="12.75">
      <c r="I35" s="123"/>
      <c r="J35" s="132" t="s">
        <v>68</v>
      </c>
      <c r="K35" s="128">
        <f t="shared" ref="K35:K40" si="5">B18</f>
        <v>6</v>
      </c>
      <c r="L35" s="129">
        <f t="shared" ref="L35:L40" si="6">D18</f>
        <v>15</v>
      </c>
      <c r="M35" s="130">
        <f t="shared" ref="M35:M40" si="7">H18</f>
        <v>11.9</v>
      </c>
      <c r="N35" s="123"/>
      <c r="O35" s="132" t="s">
        <v>68</v>
      </c>
      <c r="P35" s="131">
        <f t="shared" ref="P35:P40" si="8">E18</f>
        <v>364.5</v>
      </c>
    </row>
    <row r="36" spans="1:16" ht="12.75">
      <c r="I36" s="123"/>
      <c r="J36" s="132" t="s">
        <v>69</v>
      </c>
      <c r="K36" s="128">
        <f t="shared" si="5"/>
        <v>9.1</v>
      </c>
      <c r="L36" s="129">
        <f t="shared" si="6"/>
        <v>13.399999999999999</v>
      </c>
      <c r="M36" s="130">
        <f t="shared" si="7"/>
        <v>9</v>
      </c>
      <c r="N36" s="123"/>
      <c r="O36" s="132" t="s">
        <v>69</v>
      </c>
      <c r="P36" s="131">
        <f t="shared" si="8"/>
        <v>466.8</v>
      </c>
    </row>
    <row r="37" spans="1:16" ht="12.75">
      <c r="I37" s="123"/>
      <c r="J37" s="127" t="s">
        <v>70</v>
      </c>
      <c r="K37" s="128">
        <f t="shared" si="5"/>
        <v>13.9</v>
      </c>
      <c r="L37" s="129">
        <f t="shared" si="6"/>
        <v>24.7</v>
      </c>
      <c r="M37" s="130">
        <f t="shared" si="7"/>
        <v>6.4</v>
      </c>
      <c r="N37" s="123"/>
      <c r="O37" s="127" t="s">
        <v>70</v>
      </c>
      <c r="P37" s="131">
        <f t="shared" si="8"/>
        <v>488.3</v>
      </c>
    </row>
    <row r="38" spans="1:16" ht="12.75">
      <c r="I38" s="123"/>
      <c r="J38" s="127" t="s">
        <v>71</v>
      </c>
      <c r="K38" s="128">
        <f t="shared" si="5"/>
        <v>11</v>
      </c>
      <c r="L38" s="129">
        <f t="shared" si="6"/>
        <v>16.100000000000001</v>
      </c>
      <c r="M38" s="130">
        <f t="shared" si="7"/>
        <v>3.1</v>
      </c>
      <c r="N38" s="123"/>
      <c r="O38" s="127" t="s">
        <v>71</v>
      </c>
      <c r="P38" s="131">
        <f t="shared" si="8"/>
        <v>177.6</v>
      </c>
    </row>
    <row r="39" spans="1:16" ht="12.75">
      <c r="I39" s="123"/>
      <c r="J39" s="127" t="s">
        <v>76</v>
      </c>
      <c r="K39" s="128">
        <f t="shared" si="5"/>
        <v>10.7</v>
      </c>
      <c r="L39" s="129">
        <f t="shared" si="6"/>
        <v>14.5</v>
      </c>
      <c r="M39" s="130">
        <f t="shared" si="7"/>
        <v>12.200000000000001</v>
      </c>
      <c r="N39" s="123"/>
      <c r="O39" s="127" t="s">
        <v>76</v>
      </c>
      <c r="P39" s="131">
        <f t="shared" si="8"/>
        <v>389.7</v>
      </c>
    </row>
    <row r="40" spans="1:16" ht="12.75">
      <c r="I40" s="123"/>
      <c r="J40" s="127" t="s">
        <v>79</v>
      </c>
      <c r="K40" s="128">
        <f t="shared" si="5"/>
        <v>12</v>
      </c>
      <c r="L40" s="129">
        <f t="shared" si="6"/>
        <v>11.2</v>
      </c>
      <c r="M40" s="130">
        <f t="shared" si="7"/>
        <v>8.8000000000000007</v>
      </c>
      <c r="N40" s="123"/>
      <c r="O40" s="127" t="s">
        <v>79</v>
      </c>
      <c r="P40" s="133">
        <f t="shared" si="8"/>
        <v>458.79999999999995</v>
      </c>
    </row>
    <row r="41" spans="1:16">
      <c r="I41" s="123"/>
      <c r="J41" s="123"/>
      <c r="K41" s="124"/>
      <c r="L41" s="123"/>
      <c r="M41" s="123"/>
      <c r="N41" s="123"/>
      <c r="O41" s="123"/>
      <c r="P41" s="123"/>
    </row>
    <row r="42" spans="1:16" ht="12.75">
      <c r="I42" s="123"/>
      <c r="J42" s="123"/>
      <c r="K42" s="123"/>
      <c r="L42" s="123"/>
      <c r="M42" s="123"/>
      <c r="N42" s="123"/>
      <c r="O42" s="123"/>
      <c r="P42" s="123"/>
    </row>
    <row r="43" spans="1:16">
      <c r="I43" s="123"/>
      <c r="J43" s="123"/>
      <c r="K43" s="124"/>
      <c r="L43" s="123"/>
      <c r="M43" s="123"/>
      <c r="N43" s="123"/>
      <c r="O43" s="123"/>
      <c r="P43" s="123"/>
    </row>
    <row r="44" spans="1:16">
      <c r="A44" s="15"/>
      <c r="B44" s="15"/>
      <c r="C44" s="15"/>
      <c r="D44" s="15"/>
      <c r="E44" s="15"/>
      <c r="F44" s="15"/>
      <c r="G44" s="15"/>
      <c r="H44" s="15"/>
      <c r="I44" s="123"/>
      <c r="J44" s="123"/>
      <c r="K44" s="124"/>
      <c r="L44" s="123"/>
      <c r="M44" s="123"/>
      <c r="N44" s="123"/>
      <c r="O44" s="123"/>
      <c r="P44" s="123"/>
    </row>
    <row r="45" spans="1:16">
      <c r="A45" s="15"/>
      <c r="B45" s="15"/>
      <c r="C45" s="15"/>
      <c r="D45" s="15"/>
      <c r="E45" s="15"/>
      <c r="F45" s="15"/>
      <c r="G45" s="15"/>
      <c r="H45" s="15"/>
      <c r="I45" s="123"/>
      <c r="J45" s="123"/>
      <c r="K45" s="124"/>
      <c r="L45" s="123"/>
      <c r="M45" s="123"/>
      <c r="N45" s="123"/>
      <c r="O45" s="123"/>
      <c r="P45" s="123"/>
    </row>
    <row r="46" spans="1:16">
      <c r="A46" s="15"/>
      <c r="B46" s="15"/>
      <c r="C46" s="15"/>
      <c r="D46" s="15"/>
      <c r="E46" s="15"/>
      <c r="F46" s="15"/>
      <c r="G46" s="15"/>
      <c r="H46" s="15"/>
      <c r="I46" s="123"/>
      <c r="J46" s="123"/>
      <c r="K46" s="124"/>
      <c r="L46" s="123"/>
      <c r="M46" s="123"/>
      <c r="N46" s="123"/>
      <c r="O46" s="123"/>
      <c r="P46" s="123"/>
    </row>
    <row r="47" spans="1:16">
      <c r="I47" s="123"/>
      <c r="J47" s="123"/>
      <c r="K47" s="124"/>
      <c r="L47" s="123"/>
      <c r="M47" s="123"/>
      <c r="N47" s="123"/>
      <c r="O47" s="123"/>
      <c r="P47" s="123"/>
    </row>
    <row r="48" spans="1:16">
      <c r="I48" s="123"/>
      <c r="J48" s="123"/>
      <c r="K48" s="124"/>
      <c r="L48" s="123"/>
      <c r="M48" s="123"/>
      <c r="N48" s="123"/>
      <c r="O48" s="123"/>
      <c r="P48" s="123"/>
    </row>
    <row r="49" spans="9:16">
      <c r="I49" s="123"/>
      <c r="J49" s="123"/>
      <c r="K49" s="124"/>
      <c r="L49" s="123"/>
      <c r="M49" s="123"/>
      <c r="N49" s="123"/>
      <c r="O49" s="123"/>
      <c r="P49" s="123"/>
    </row>
    <row r="50" spans="9:16">
      <c r="I50" s="123"/>
      <c r="J50" s="123"/>
      <c r="K50" s="124"/>
      <c r="L50" s="123"/>
      <c r="M50" s="123"/>
      <c r="N50" s="123"/>
      <c r="O50" s="123"/>
      <c r="P50" s="123"/>
    </row>
    <row r="51" spans="9:16">
      <c r="I51" s="123"/>
      <c r="J51" s="123"/>
      <c r="K51" s="124"/>
      <c r="L51" s="123"/>
      <c r="M51" s="123"/>
      <c r="N51" s="123"/>
      <c r="O51" s="123"/>
      <c r="P51" s="123"/>
    </row>
    <row r="52" spans="9:16">
      <c r="I52" s="123"/>
      <c r="J52" s="123"/>
      <c r="K52" s="124"/>
      <c r="L52" s="123"/>
      <c r="M52" s="123"/>
      <c r="N52" s="123"/>
      <c r="O52" s="123"/>
      <c r="P52" s="123"/>
    </row>
    <row r="53" spans="9:16">
      <c r="I53" s="123"/>
      <c r="J53" s="123"/>
      <c r="K53" s="124"/>
      <c r="L53" s="123"/>
      <c r="M53" s="123"/>
      <c r="N53" s="123"/>
      <c r="O53" s="123"/>
      <c r="P53" s="123"/>
    </row>
    <row r="59" spans="9:16" ht="12" customHeight="1"/>
  </sheetData>
  <mergeCells count="2">
    <mergeCell ref="A2:H2"/>
    <mergeCell ref="A3:D3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0"/>
  <sheetViews>
    <sheetView showGridLines="0" workbookViewId="0">
      <selection activeCell="BF56" sqref="BF56"/>
    </sheetView>
  </sheetViews>
  <sheetFormatPr defaultColWidth="9.125" defaultRowHeight="15"/>
  <cols>
    <col min="1" max="1" width="20.75" style="8" customWidth="1"/>
    <col min="2" max="3" width="15.25" style="8" customWidth="1"/>
    <col min="4" max="4" width="13.75" style="8" customWidth="1"/>
    <col min="5" max="5" width="14.625" style="8" customWidth="1"/>
    <col min="6" max="6" width="14.125" style="8" customWidth="1"/>
    <col min="7" max="7" width="9.125" style="45"/>
    <col min="8" max="8" width="9.25" style="3" customWidth="1"/>
    <col min="9" max="9" width="12.75" style="3" customWidth="1"/>
    <col min="10" max="11" width="9.125" style="3"/>
    <col min="12" max="16384" width="9.125" style="8"/>
  </cols>
  <sheetData>
    <row r="1" spans="1:21">
      <c r="F1" s="114" t="s">
        <v>85</v>
      </c>
    </row>
    <row r="2" spans="1:21">
      <c r="A2" s="180" t="s">
        <v>86</v>
      </c>
      <c r="B2" s="181"/>
      <c r="C2" s="181"/>
      <c r="D2" s="181"/>
      <c r="E2" s="181"/>
      <c r="F2" s="181"/>
    </row>
    <row r="3" spans="1:21">
      <c r="A3" s="182" t="s">
        <v>87</v>
      </c>
      <c r="B3" s="183"/>
      <c r="C3" s="183"/>
      <c r="D3" s="183"/>
    </row>
    <row r="5" spans="1:21" s="18" customFormat="1" ht="64.150000000000006" customHeight="1">
      <c r="A5" s="20" t="s">
        <v>0</v>
      </c>
      <c r="B5" s="29" t="s">
        <v>50</v>
      </c>
      <c r="C5" s="31" t="s">
        <v>41</v>
      </c>
      <c r="D5" s="35" t="s">
        <v>42</v>
      </c>
      <c r="E5" s="29" t="s">
        <v>43</v>
      </c>
      <c r="F5" s="63" t="s">
        <v>13</v>
      </c>
      <c r="G5" s="4"/>
      <c r="H5" s="4"/>
      <c r="I5" s="4"/>
      <c r="J5" s="4"/>
      <c r="K5" s="4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ht="27" customHeight="1">
      <c r="A6" s="37" t="s">
        <v>78</v>
      </c>
      <c r="B6" s="103">
        <v>920.8</v>
      </c>
      <c r="C6" s="103">
        <v>243.7</v>
      </c>
      <c r="D6" s="103">
        <v>97.5</v>
      </c>
      <c r="E6" s="103">
        <v>703.99999999999977</v>
      </c>
      <c r="F6" s="103">
        <v>2884.2999999999997</v>
      </c>
    </row>
    <row r="7" spans="1:21" ht="27" customHeight="1">
      <c r="A7" s="41" t="s">
        <v>77</v>
      </c>
      <c r="B7" s="105">
        <v>934.00000000000011</v>
      </c>
      <c r="C7" s="105">
        <v>259.5</v>
      </c>
      <c r="D7" s="105">
        <v>97.299999999999983</v>
      </c>
      <c r="E7" s="105">
        <v>650.20000000000005</v>
      </c>
      <c r="F7" s="104">
        <v>2952.6</v>
      </c>
    </row>
    <row r="8" spans="1:21" ht="27" customHeight="1">
      <c r="A8" s="37" t="s">
        <v>80</v>
      </c>
      <c r="B8" s="103">
        <f>SUM(B21:B23)</f>
        <v>389.9</v>
      </c>
      <c r="C8" s="103">
        <f t="shared" ref="C8:F8" si="0">SUM(C21:C23)</f>
        <v>114.80000000000001</v>
      </c>
      <c r="D8" s="103">
        <f t="shared" si="0"/>
        <v>27.5</v>
      </c>
      <c r="E8" s="103">
        <f t="shared" si="0"/>
        <v>187.7</v>
      </c>
      <c r="F8" s="103">
        <f t="shared" si="0"/>
        <v>796.6</v>
      </c>
    </row>
    <row r="9" spans="1:21" ht="19.899999999999999" customHeight="1">
      <c r="A9" s="5">
        <v>2021</v>
      </c>
      <c r="B9" s="65"/>
      <c r="C9" s="65"/>
      <c r="D9" s="65"/>
      <c r="E9" s="91"/>
      <c r="F9" s="90"/>
    </row>
    <row r="10" spans="1:21" ht="19.899999999999999" customHeight="1">
      <c r="A10" s="40" t="s">
        <v>3</v>
      </c>
      <c r="B10" s="78">
        <v>96.800000000000011</v>
      </c>
      <c r="C10" s="78">
        <v>8.5</v>
      </c>
      <c r="D10" s="77">
        <v>8.5</v>
      </c>
      <c r="E10" s="78">
        <v>47.5</v>
      </c>
      <c r="F10" s="78">
        <v>273.2</v>
      </c>
      <c r="H10" s="43"/>
    </row>
    <row r="11" spans="1:21" ht="19.899999999999999" customHeight="1">
      <c r="A11" s="32" t="s">
        <v>6</v>
      </c>
      <c r="B11" s="76">
        <v>62.7</v>
      </c>
      <c r="C11" s="76">
        <v>13.8</v>
      </c>
      <c r="D11" s="76">
        <v>5.6999999999999993</v>
      </c>
      <c r="E11" s="76">
        <v>45.4</v>
      </c>
      <c r="F11" s="79">
        <v>213.5</v>
      </c>
      <c r="H11" s="43"/>
    </row>
    <row r="12" spans="1:21" ht="19.899999999999999" customHeight="1">
      <c r="A12" s="42" t="s">
        <v>8</v>
      </c>
      <c r="B12" s="78">
        <v>73</v>
      </c>
      <c r="C12" s="78">
        <v>11.9</v>
      </c>
      <c r="D12" s="78">
        <v>10</v>
      </c>
      <c r="E12" s="78">
        <v>64</v>
      </c>
      <c r="F12" s="78">
        <v>327.3</v>
      </c>
      <c r="H12" s="43"/>
    </row>
    <row r="13" spans="1:21" s="9" customFormat="1" ht="19.899999999999999" customHeight="1">
      <c r="A13" s="32" t="s">
        <v>9</v>
      </c>
      <c r="B13" s="76">
        <v>57.699999999999996</v>
      </c>
      <c r="C13" s="76">
        <v>26.200000000000003</v>
      </c>
      <c r="D13" s="76">
        <v>8.8000000000000007</v>
      </c>
      <c r="E13" s="76">
        <v>50.2</v>
      </c>
      <c r="F13" s="79">
        <v>265.10000000000002</v>
      </c>
      <c r="G13" s="6"/>
      <c r="H13" s="46"/>
      <c r="I13" s="15"/>
      <c r="J13" s="15"/>
      <c r="K13" s="15"/>
    </row>
    <row r="14" spans="1:21" ht="19.899999999999999" customHeight="1">
      <c r="A14" s="40" t="s">
        <v>10</v>
      </c>
      <c r="B14" s="77">
        <v>64.2</v>
      </c>
      <c r="C14" s="77">
        <v>26.9</v>
      </c>
      <c r="D14" s="77">
        <v>5.3</v>
      </c>
      <c r="E14" s="77">
        <v>43.5</v>
      </c>
      <c r="F14" s="78">
        <v>224.4</v>
      </c>
      <c r="H14" s="43"/>
    </row>
    <row r="15" spans="1:21" ht="19.899999999999999" customHeight="1">
      <c r="A15" s="32" t="s">
        <v>48</v>
      </c>
      <c r="B15" s="76">
        <v>68.599999999999994</v>
      </c>
      <c r="C15" s="76">
        <v>23.1</v>
      </c>
      <c r="D15" s="76">
        <v>8.1</v>
      </c>
      <c r="E15" s="76">
        <v>54.3</v>
      </c>
      <c r="F15" s="79">
        <v>227.3</v>
      </c>
      <c r="H15" s="43"/>
    </row>
    <row r="16" spans="1:21" ht="19.899999999999999" customHeight="1">
      <c r="A16" s="40" t="s">
        <v>11</v>
      </c>
      <c r="B16" s="77">
        <v>71.899999999999991</v>
      </c>
      <c r="C16" s="77">
        <v>31.4</v>
      </c>
      <c r="D16" s="77">
        <v>12.3</v>
      </c>
      <c r="E16" s="77">
        <v>70</v>
      </c>
      <c r="F16" s="78">
        <v>282.60000000000002</v>
      </c>
      <c r="H16" s="43"/>
    </row>
    <row r="17" spans="1:21" ht="19.899999999999999" customHeight="1">
      <c r="A17" s="5">
        <v>2022</v>
      </c>
      <c r="B17" s="65"/>
      <c r="C17" s="65"/>
      <c r="D17" s="65"/>
      <c r="E17" s="65"/>
      <c r="F17" s="65"/>
      <c r="H17" s="15"/>
      <c r="I17" s="15"/>
      <c r="J17" s="15"/>
      <c r="K17" s="15"/>
      <c r="L17" s="9"/>
    </row>
    <row r="18" spans="1:21" ht="19.899999999999999" customHeight="1">
      <c r="A18" s="2" t="s">
        <v>52</v>
      </c>
      <c r="B18" s="79">
        <v>134.30000000000001</v>
      </c>
      <c r="C18" s="79">
        <v>42.699999999999996</v>
      </c>
      <c r="D18" s="79">
        <v>7.9</v>
      </c>
      <c r="E18" s="79">
        <v>69.7</v>
      </c>
      <c r="F18" s="79">
        <v>253.6</v>
      </c>
      <c r="H18" s="43"/>
    </row>
    <row r="19" spans="1:21" ht="19.899999999999999" customHeight="1">
      <c r="A19" s="42" t="s">
        <v>7</v>
      </c>
      <c r="B19" s="78">
        <v>102.3</v>
      </c>
      <c r="C19" s="78">
        <v>26.7</v>
      </c>
      <c r="D19" s="78">
        <v>10.3</v>
      </c>
      <c r="E19" s="78">
        <v>57.3</v>
      </c>
      <c r="F19" s="78">
        <v>250.9</v>
      </c>
      <c r="H19" s="43"/>
    </row>
    <row r="20" spans="1:21" ht="19.899999999999999" customHeight="1">
      <c r="A20" s="2" t="s">
        <v>1</v>
      </c>
      <c r="B20" s="79">
        <v>71.600000000000009</v>
      </c>
      <c r="C20" s="79">
        <v>28.200000000000003</v>
      </c>
      <c r="D20" s="79">
        <v>9.5</v>
      </c>
      <c r="E20" s="79">
        <v>67</v>
      </c>
      <c r="F20" s="79">
        <v>258.89999999999998</v>
      </c>
      <c r="H20" s="43"/>
    </row>
    <row r="21" spans="1:21" ht="19.899999999999999" customHeight="1">
      <c r="A21" s="42" t="s">
        <v>5</v>
      </c>
      <c r="B21" s="78">
        <v>129.9</v>
      </c>
      <c r="C21" s="78">
        <v>37.6</v>
      </c>
      <c r="D21" s="78">
        <v>7.8000000000000007</v>
      </c>
      <c r="E21" s="78">
        <v>61.7</v>
      </c>
      <c r="F21" s="78">
        <v>234.2</v>
      </c>
      <c r="H21" s="43"/>
    </row>
    <row r="22" spans="1:21" ht="19.899999999999999" customHeight="1">
      <c r="A22" s="2" t="s">
        <v>2</v>
      </c>
      <c r="B22" s="79">
        <v>141.79999999999998</v>
      </c>
      <c r="C22" s="79">
        <v>35.200000000000003</v>
      </c>
      <c r="D22" s="79">
        <v>9.1999999999999993</v>
      </c>
      <c r="E22" s="79">
        <v>65.5</v>
      </c>
      <c r="F22" s="79">
        <v>259.8</v>
      </c>
      <c r="H22" s="43"/>
    </row>
    <row r="23" spans="1:21" ht="19.899999999999999" customHeight="1">
      <c r="A23" s="64" t="s">
        <v>3</v>
      </c>
      <c r="B23" s="80">
        <v>118.2</v>
      </c>
      <c r="C23" s="80">
        <v>42</v>
      </c>
      <c r="D23" s="80">
        <v>10.5</v>
      </c>
      <c r="E23" s="80">
        <v>60.5</v>
      </c>
      <c r="F23" s="80">
        <v>302.60000000000002</v>
      </c>
      <c r="H23" s="43"/>
    </row>
    <row r="24" spans="1:21" ht="13.15" customHeight="1">
      <c r="A24" s="3"/>
      <c r="B24" s="3"/>
      <c r="C24" s="52"/>
      <c r="D24" s="184" t="s">
        <v>75</v>
      </c>
      <c r="E24" s="184"/>
      <c r="F24" s="184"/>
    </row>
    <row r="25" spans="1:21" ht="13.15" customHeight="1">
      <c r="A25" s="60" t="s">
        <v>44</v>
      </c>
      <c r="B25" s="3"/>
      <c r="C25" s="3"/>
      <c r="D25" s="187" t="s">
        <v>74</v>
      </c>
      <c r="E25" s="187"/>
      <c r="F25" s="187"/>
    </row>
    <row r="26" spans="1:21" ht="13.15" customHeight="1">
      <c r="A26" s="3"/>
      <c r="B26" s="61"/>
      <c r="C26" s="51"/>
      <c r="D26" s="185" t="s">
        <v>72</v>
      </c>
      <c r="E26" s="185"/>
      <c r="F26" s="185"/>
    </row>
    <row r="27" spans="1:21" ht="13.15" customHeight="1">
      <c r="A27" s="3"/>
      <c r="B27" s="3"/>
      <c r="C27" s="51"/>
      <c r="D27" s="186" t="s">
        <v>73</v>
      </c>
      <c r="E27" s="186"/>
      <c r="F27" s="186"/>
    </row>
    <row r="28" spans="1:21" ht="15" customHeight="1">
      <c r="A28" s="3"/>
      <c r="B28" s="50"/>
      <c r="C28" s="48"/>
      <c r="D28" s="3"/>
      <c r="E28" s="3"/>
      <c r="F28" s="44"/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</row>
    <row r="29" spans="1:21">
      <c r="A29" s="3"/>
      <c r="B29" s="43"/>
      <c r="C29" s="43"/>
      <c r="D29" s="43"/>
      <c r="E29" s="43"/>
      <c r="F29" s="43"/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</row>
    <row r="30" spans="1:21" ht="51">
      <c r="A30" s="3"/>
      <c r="B30" s="3"/>
      <c r="C30" s="3"/>
      <c r="D30" s="3"/>
      <c r="E30" s="3"/>
      <c r="F30" s="3"/>
      <c r="G30" s="106"/>
      <c r="H30" s="107"/>
      <c r="I30" s="108" t="s">
        <v>51</v>
      </c>
      <c r="J30" s="109" t="s">
        <v>41</v>
      </c>
      <c r="K30" s="108" t="s">
        <v>42</v>
      </c>
      <c r="L30" s="108" t="s">
        <v>43</v>
      </c>
      <c r="M30" s="107"/>
      <c r="N30" s="107"/>
      <c r="O30" s="107"/>
      <c r="P30" s="107"/>
      <c r="Q30" s="107"/>
      <c r="R30" s="107"/>
      <c r="S30" s="107"/>
      <c r="T30" s="107"/>
      <c r="U30" s="107"/>
    </row>
    <row r="31" spans="1:21">
      <c r="G31" s="106"/>
      <c r="H31" s="110" t="s">
        <v>62</v>
      </c>
      <c r="I31" s="111">
        <f t="shared" ref="I31:L37" si="1">B10</f>
        <v>96.800000000000011</v>
      </c>
      <c r="J31" s="111">
        <f t="shared" si="1"/>
        <v>8.5</v>
      </c>
      <c r="K31" s="111">
        <f t="shared" si="1"/>
        <v>8.5</v>
      </c>
      <c r="L31" s="111">
        <f t="shared" si="1"/>
        <v>47.5</v>
      </c>
      <c r="M31" s="107"/>
      <c r="N31" s="107"/>
      <c r="O31" s="107"/>
      <c r="P31" s="107"/>
      <c r="Q31" s="107"/>
      <c r="R31" s="107"/>
      <c r="S31" s="107"/>
      <c r="T31" s="107"/>
      <c r="U31" s="107"/>
    </row>
    <row r="32" spans="1:21">
      <c r="G32" s="106"/>
      <c r="H32" s="110" t="s">
        <v>61</v>
      </c>
      <c r="I32" s="111">
        <f t="shared" si="1"/>
        <v>62.7</v>
      </c>
      <c r="J32" s="111">
        <f t="shared" si="1"/>
        <v>13.8</v>
      </c>
      <c r="K32" s="111">
        <f t="shared" si="1"/>
        <v>5.6999999999999993</v>
      </c>
      <c r="L32" s="111">
        <f t="shared" si="1"/>
        <v>45.4</v>
      </c>
      <c r="M32" s="107"/>
      <c r="N32" s="107"/>
      <c r="O32" s="107"/>
      <c r="P32" s="107"/>
      <c r="Q32" s="107"/>
      <c r="R32" s="107"/>
      <c r="S32" s="107"/>
      <c r="T32" s="107"/>
      <c r="U32" s="107"/>
    </row>
    <row r="33" spans="1:21">
      <c r="G33" s="106"/>
      <c r="H33" s="112" t="s">
        <v>64</v>
      </c>
      <c r="I33" s="111">
        <f t="shared" si="1"/>
        <v>73</v>
      </c>
      <c r="J33" s="111">
        <f t="shared" si="1"/>
        <v>11.9</v>
      </c>
      <c r="K33" s="111">
        <f t="shared" si="1"/>
        <v>10</v>
      </c>
      <c r="L33" s="111">
        <f t="shared" si="1"/>
        <v>64</v>
      </c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21">
      <c r="G34" s="106"/>
      <c r="H34" s="112" t="s">
        <v>63</v>
      </c>
      <c r="I34" s="111">
        <f t="shared" si="1"/>
        <v>57.699999999999996</v>
      </c>
      <c r="J34" s="111">
        <f t="shared" si="1"/>
        <v>26.200000000000003</v>
      </c>
      <c r="K34" s="111">
        <f t="shared" si="1"/>
        <v>8.8000000000000007</v>
      </c>
      <c r="L34" s="111">
        <f t="shared" si="1"/>
        <v>50.2</v>
      </c>
      <c r="M34" s="107"/>
      <c r="N34" s="107"/>
      <c r="O34" s="107"/>
      <c r="P34" s="107"/>
      <c r="Q34" s="107"/>
      <c r="R34" s="107"/>
      <c r="S34" s="107"/>
      <c r="T34" s="107"/>
      <c r="U34" s="107"/>
    </row>
    <row r="35" spans="1:21">
      <c r="G35" s="106"/>
      <c r="H35" s="112" t="s">
        <v>65</v>
      </c>
      <c r="I35" s="111">
        <f t="shared" si="1"/>
        <v>64.2</v>
      </c>
      <c r="J35" s="111">
        <f t="shared" si="1"/>
        <v>26.9</v>
      </c>
      <c r="K35" s="111">
        <f t="shared" si="1"/>
        <v>5.3</v>
      </c>
      <c r="L35" s="111">
        <f t="shared" si="1"/>
        <v>43.5</v>
      </c>
      <c r="M35" s="107"/>
      <c r="N35" s="107"/>
      <c r="O35" s="107"/>
      <c r="P35" s="107"/>
      <c r="Q35" s="107"/>
      <c r="R35" s="107"/>
      <c r="S35" s="107"/>
      <c r="T35" s="107"/>
      <c r="U35" s="107"/>
    </row>
    <row r="36" spans="1:21">
      <c r="G36" s="106"/>
      <c r="H36" s="107" t="s">
        <v>66</v>
      </c>
      <c r="I36" s="111">
        <f t="shared" si="1"/>
        <v>68.599999999999994</v>
      </c>
      <c r="J36" s="111">
        <f t="shared" si="1"/>
        <v>23.1</v>
      </c>
      <c r="K36" s="111">
        <f t="shared" si="1"/>
        <v>8.1</v>
      </c>
      <c r="L36" s="111">
        <f t="shared" si="1"/>
        <v>54.3</v>
      </c>
      <c r="M36" s="107"/>
      <c r="N36" s="107"/>
      <c r="O36" s="107"/>
      <c r="P36" s="107"/>
      <c r="Q36" s="107"/>
      <c r="R36" s="107"/>
      <c r="S36" s="107"/>
      <c r="T36" s="107"/>
      <c r="U36" s="107"/>
    </row>
    <row r="37" spans="1:21">
      <c r="G37" s="106"/>
      <c r="H37" s="107" t="s">
        <v>67</v>
      </c>
      <c r="I37" s="111">
        <f t="shared" si="1"/>
        <v>71.899999999999991</v>
      </c>
      <c r="J37" s="111">
        <f t="shared" si="1"/>
        <v>31.4</v>
      </c>
      <c r="K37" s="111">
        <f t="shared" si="1"/>
        <v>12.3</v>
      </c>
      <c r="L37" s="111">
        <f t="shared" si="1"/>
        <v>70</v>
      </c>
      <c r="M37" s="107"/>
      <c r="N37" s="107"/>
      <c r="O37" s="107"/>
      <c r="P37" s="107"/>
      <c r="Q37" s="107"/>
      <c r="R37" s="107"/>
      <c r="S37" s="107"/>
      <c r="T37" s="107"/>
      <c r="U37" s="107"/>
    </row>
    <row r="38" spans="1:21">
      <c r="G38" s="106"/>
      <c r="H38" s="107" t="s">
        <v>68</v>
      </c>
      <c r="I38" s="111">
        <f t="shared" ref="I38:L43" si="2">B18</f>
        <v>134.30000000000001</v>
      </c>
      <c r="J38" s="111">
        <f t="shared" si="2"/>
        <v>42.699999999999996</v>
      </c>
      <c r="K38" s="111">
        <f t="shared" si="2"/>
        <v>7.9</v>
      </c>
      <c r="L38" s="111">
        <f t="shared" si="2"/>
        <v>69.7</v>
      </c>
      <c r="M38" s="107"/>
      <c r="N38" s="107"/>
      <c r="O38" s="107"/>
      <c r="P38" s="107"/>
      <c r="Q38" s="107"/>
      <c r="R38" s="107"/>
      <c r="S38" s="107"/>
      <c r="T38" s="107"/>
      <c r="U38" s="107"/>
    </row>
    <row r="39" spans="1:21">
      <c r="G39" s="106"/>
      <c r="H39" s="107" t="s">
        <v>69</v>
      </c>
      <c r="I39" s="111">
        <f t="shared" si="2"/>
        <v>102.3</v>
      </c>
      <c r="J39" s="111">
        <f t="shared" si="2"/>
        <v>26.7</v>
      </c>
      <c r="K39" s="111">
        <f t="shared" si="2"/>
        <v>10.3</v>
      </c>
      <c r="L39" s="111">
        <f t="shared" si="2"/>
        <v>57.3</v>
      </c>
      <c r="M39" s="107"/>
      <c r="N39" s="107"/>
      <c r="O39" s="107"/>
      <c r="P39" s="107"/>
      <c r="Q39" s="107"/>
      <c r="R39" s="107"/>
      <c r="S39" s="107"/>
      <c r="T39" s="107"/>
      <c r="U39" s="107"/>
    </row>
    <row r="40" spans="1:21">
      <c r="G40" s="106"/>
      <c r="H40" s="110" t="s">
        <v>70</v>
      </c>
      <c r="I40" s="111">
        <f t="shared" si="2"/>
        <v>71.600000000000009</v>
      </c>
      <c r="J40" s="111">
        <f t="shared" si="2"/>
        <v>28.200000000000003</v>
      </c>
      <c r="K40" s="111">
        <f t="shared" si="2"/>
        <v>9.5</v>
      </c>
      <c r="L40" s="111">
        <f t="shared" si="2"/>
        <v>67</v>
      </c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21">
      <c r="G41" s="106"/>
      <c r="H41" s="110" t="s">
        <v>71</v>
      </c>
      <c r="I41" s="111">
        <f t="shared" si="2"/>
        <v>129.9</v>
      </c>
      <c r="J41" s="111">
        <f t="shared" si="2"/>
        <v>37.6</v>
      </c>
      <c r="K41" s="111">
        <f t="shared" si="2"/>
        <v>7.8000000000000007</v>
      </c>
      <c r="L41" s="111">
        <f t="shared" si="2"/>
        <v>61.7</v>
      </c>
      <c r="M41" s="107"/>
      <c r="N41" s="107"/>
      <c r="O41" s="107"/>
      <c r="P41" s="107"/>
      <c r="Q41" s="107"/>
      <c r="R41" s="107"/>
      <c r="S41" s="107"/>
      <c r="T41" s="107"/>
      <c r="U41" s="107"/>
    </row>
    <row r="42" spans="1:21">
      <c r="G42" s="106"/>
      <c r="H42" s="110" t="s">
        <v>76</v>
      </c>
      <c r="I42" s="111">
        <f t="shared" si="2"/>
        <v>141.79999999999998</v>
      </c>
      <c r="J42" s="111">
        <f t="shared" si="2"/>
        <v>35.200000000000003</v>
      </c>
      <c r="K42" s="111">
        <f t="shared" si="2"/>
        <v>9.1999999999999993</v>
      </c>
      <c r="L42" s="111">
        <f t="shared" si="2"/>
        <v>65.5</v>
      </c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21">
      <c r="A43" s="3"/>
      <c r="B43" s="3"/>
      <c r="C43" s="3"/>
      <c r="D43" s="3"/>
      <c r="E43" s="3"/>
      <c r="F43" s="3"/>
      <c r="G43" s="106"/>
      <c r="H43" s="110" t="s">
        <v>79</v>
      </c>
      <c r="I43" s="111">
        <f t="shared" si="2"/>
        <v>118.2</v>
      </c>
      <c r="J43" s="111">
        <f t="shared" si="2"/>
        <v>42</v>
      </c>
      <c r="K43" s="111">
        <f t="shared" si="2"/>
        <v>10.5</v>
      </c>
      <c r="L43" s="111">
        <f t="shared" si="2"/>
        <v>60.5</v>
      </c>
      <c r="M43" s="107"/>
      <c r="N43" s="107"/>
      <c r="O43" s="107"/>
      <c r="P43" s="107"/>
      <c r="Q43" s="107"/>
      <c r="R43" s="107"/>
      <c r="S43" s="107"/>
      <c r="T43" s="107"/>
      <c r="U43" s="107"/>
    </row>
    <row r="44" spans="1:21">
      <c r="A44" s="3"/>
      <c r="B44" s="3"/>
      <c r="C44" s="3"/>
      <c r="D44" s="3"/>
      <c r="E44" s="3"/>
      <c r="F44" s="3"/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</row>
    <row r="45" spans="1:21">
      <c r="A45" s="3"/>
      <c r="B45" s="3"/>
      <c r="C45" s="3"/>
      <c r="D45" s="3"/>
      <c r="E45" s="3"/>
      <c r="F45" s="3"/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</row>
    <row r="46" spans="1:21">
      <c r="A46" s="3"/>
      <c r="B46" s="3"/>
      <c r="C46" s="3"/>
      <c r="D46" s="3"/>
      <c r="E46" s="3"/>
      <c r="F46" s="3"/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</row>
    <row r="47" spans="1:21"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</row>
    <row r="49" spans="8:10">
      <c r="H49" s="47"/>
    </row>
    <row r="50" spans="8:10">
      <c r="J50" s="47"/>
    </row>
  </sheetData>
  <mergeCells count="6">
    <mergeCell ref="D24:F24"/>
    <mergeCell ref="D26:F26"/>
    <mergeCell ref="D27:F27"/>
    <mergeCell ref="D25:F25"/>
    <mergeCell ref="A2:F2"/>
    <mergeCell ref="A3:D3"/>
  </mergeCells>
  <printOptions horizontalCentered="1" verticalCentered="1"/>
  <pageMargins left="0" right="0.25" top="0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page1</vt:lpstr>
      <vt:lpstr>page2</vt:lpstr>
      <vt:lpstr>page3</vt:lpstr>
      <vt:lpstr>page4</vt:lpstr>
      <vt:lpstr>page5</vt:lpstr>
      <vt:lpstr>page1!Print_Area</vt:lpstr>
      <vt:lpstr>page2!Print_Area</vt:lpstr>
      <vt:lpstr>page3!Print_Area</vt:lpstr>
      <vt:lpstr>page4!Print_Area</vt:lpstr>
      <vt:lpstr>page5!Print_Area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2022-12-19T07:53:30Z</cp:lastPrinted>
  <dcterms:created xsi:type="dcterms:W3CDTF">2015-11-19T06:10:33Z</dcterms:created>
  <dcterms:modified xsi:type="dcterms:W3CDTF">2022-12-19T07:54:59Z</dcterms:modified>
</cp:coreProperties>
</file>