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825" yWindow="-315" windowWidth="15600" windowHeight="10230" tabRatio="169"/>
  </bookViews>
  <sheets>
    <sheet name="page1" sheetId="85" r:id="rId1"/>
  </sheets>
  <externalReferences>
    <externalReference r:id="rId2"/>
  </externalReferences>
  <definedNames>
    <definedName name="\a">#REF!</definedName>
    <definedName name="\c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aaa">#REF!</definedName>
    <definedName name="adv">#REF!</definedName>
    <definedName name="ag">#REF!</definedName>
    <definedName name="dfd">#REF!</definedName>
    <definedName name="gdfd">#REF!</definedName>
    <definedName name="jjk">#REF!</definedName>
    <definedName name="love">#REF!</definedName>
    <definedName name="m">#REF!</definedName>
    <definedName name="_xlnm.Print_Area" localSheetId="0">page1!$A$1:$G$48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4525"/>
  <fileRecoveryPr autoRecover="0"/>
</workbook>
</file>

<file path=xl/calcChain.xml><?xml version="1.0" encoding="utf-8"?>
<calcChain xmlns="http://schemas.openxmlformats.org/spreadsheetml/2006/main">
  <c r="B24" i="85" l="1"/>
  <c r="D9" i="85"/>
  <c r="L24" i="85" l="1"/>
  <c r="M24" i="85"/>
  <c r="J24" i="85"/>
  <c r="G24" i="85"/>
  <c r="K24" i="85" l="1"/>
  <c r="E9" i="85" l="1"/>
  <c r="F9" i="85"/>
  <c r="C9" i="85" l="1"/>
  <c r="B7" i="85" l="1"/>
  <c r="J8" i="85" l="1"/>
  <c r="O6" i="85" l="1"/>
  <c r="O7" i="85"/>
  <c r="J6" i="85"/>
  <c r="J7" i="85"/>
  <c r="Q8" i="85" s="1"/>
  <c r="K46" i="85"/>
  <c r="J46" i="85"/>
  <c r="G23" i="85"/>
  <c r="B23" i="85"/>
  <c r="L46" i="85" s="1"/>
  <c r="J42" i="85" l="1"/>
  <c r="K42" i="85"/>
  <c r="B22" i="85"/>
  <c r="G22" i="85"/>
  <c r="B9" i="85" l="1"/>
  <c r="G21" i="85"/>
  <c r="B21" i="85"/>
  <c r="G20" i="85"/>
  <c r="B20" i="85"/>
  <c r="G19" i="85"/>
  <c r="B19" i="85"/>
  <c r="L42" i="85" s="1"/>
  <c r="G17" i="85"/>
  <c r="B17" i="85"/>
  <c r="G16" i="85"/>
  <c r="B16" i="85"/>
  <c r="G15" i="85"/>
  <c r="B15" i="85"/>
  <c r="G14" i="85"/>
  <c r="B14" i="85"/>
  <c r="G13" i="85"/>
  <c r="B13" i="85"/>
  <c r="G12" i="85"/>
  <c r="B12" i="85"/>
  <c r="G11" i="85"/>
  <c r="B11" i="85"/>
  <c r="I24" i="85"/>
  <c r="J43" i="85" l="1"/>
  <c r="K43" i="85"/>
  <c r="L43" i="85" l="1"/>
  <c r="J44" i="85" l="1"/>
  <c r="K44" i="85"/>
  <c r="L44" i="85" l="1"/>
  <c r="J45" i="85" l="1"/>
  <c r="L45" i="85"/>
  <c r="K45" i="85"/>
  <c r="J47" i="85"/>
  <c r="K47" i="85"/>
  <c r="J35" i="85"/>
  <c r="K35" i="85"/>
  <c r="J36" i="85"/>
  <c r="K36" i="85"/>
  <c r="J37" i="85"/>
  <c r="K37" i="85"/>
  <c r="J38" i="85"/>
  <c r="K38" i="85"/>
  <c r="J39" i="85"/>
  <c r="K39" i="85"/>
  <c r="J40" i="85"/>
  <c r="K40" i="85"/>
  <c r="J41" i="85"/>
  <c r="K41" i="85"/>
  <c r="G9" i="85" l="1"/>
  <c r="L41" i="85" l="1"/>
  <c r="L40" i="85"/>
  <c r="L39" i="85"/>
  <c r="L38" i="85"/>
  <c r="L37" i="85"/>
  <c r="L36" i="85"/>
  <c r="L35" i="85"/>
  <c r="L47" i="85"/>
  <c r="G8" i="85"/>
  <c r="G7" i="85"/>
  <c r="B8" i="85" l="1"/>
  <c r="S6" i="85" l="1"/>
  <c r="U6" i="85" l="1"/>
  <c r="U8" i="85"/>
  <c r="U7" i="85"/>
  <c r="S8" i="85"/>
  <c r="S7" i="85"/>
  <c r="Q7" i="85"/>
  <c r="R7" i="85"/>
  <c r="T7" i="85"/>
  <c r="R8" i="85" l="1"/>
  <c r="T8" i="85"/>
  <c r="O8" i="85"/>
</calcChain>
</file>

<file path=xl/sharedStrings.xml><?xml version="1.0" encoding="utf-8"?>
<sst xmlns="http://schemas.openxmlformats.org/spreadsheetml/2006/main" count="64" uniqueCount="61">
  <si>
    <t>FY</t>
  </si>
  <si>
    <t>Exports</t>
  </si>
  <si>
    <t>Imports</t>
  </si>
  <si>
    <t>Trade 
Balance</t>
  </si>
  <si>
    <t>Domestic 
Exports</t>
  </si>
  <si>
    <t>All 
Exports *</t>
  </si>
  <si>
    <t>General
Imports</t>
  </si>
  <si>
    <t>All
 Imports **</t>
  </si>
  <si>
    <t>March</t>
  </si>
  <si>
    <t>May</t>
  </si>
  <si>
    <t>June</t>
  </si>
  <si>
    <t xml:space="preserve">  All Exports</t>
  </si>
  <si>
    <t xml:space="preserve">  All Imports</t>
  </si>
  <si>
    <t xml:space="preserve">  Total Trade</t>
  </si>
  <si>
    <t xml:space="preserve"> </t>
  </si>
  <si>
    <t>August</t>
  </si>
  <si>
    <t>September</t>
  </si>
  <si>
    <t>October</t>
  </si>
  <si>
    <t>December</t>
  </si>
  <si>
    <t>(r)</t>
  </si>
  <si>
    <t xml:space="preserve">** All imports include draw-back items. </t>
  </si>
  <si>
    <t xml:space="preserve">November </t>
  </si>
  <si>
    <t>Total
 Trade</t>
  </si>
  <si>
    <t xml:space="preserve">January </t>
  </si>
  <si>
    <t xml:space="preserve">February </t>
  </si>
  <si>
    <t xml:space="preserve">April </t>
  </si>
  <si>
    <t xml:space="preserve">July  </t>
  </si>
  <si>
    <t>Total  Trade</t>
  </si>
  <si>
    <t>Domestic Exports</t>
  </si>
  <si>
    <t xml:space="preserve">All Exports </t>
  </si>
  <si>
    <t>General Imports</t>
  </si>
  <si>
    <t>All Imports</t>
  </si>
  <si>
    <t>Trade Balance</t>
  </si>
  <si>
    <t>2021 July</t>
  </si>
  <si>
    <t>2021 June</t>
  </si>
  <si>
    <t xml:space="preserve">*   All exports include re-exports.   </t>
  </si>
  <si>
    <t>2021 Sept</t>
  </si>
  <si>
    <t>2021 Aug</t>
  </si>
  <si>
    <t>2021 Oct</t>
  </si>
  <si>
    <t>2021 Nov</t>
  </si>
  <si>
    <t xml:space="preserve">2021 Dec </t>
  </si>
  <si>
    <t>2022 Jan</t>
  </si>
  <si>
    <t>2022 Feb</t>
  </si>
  <si>
    <t>2022 Mar</t>
  </si>
  <si>
    <t>2022 Apr</t>
  </si>
  <si>
    <t>2022 May</t>
  </si>
  <si>
    <t>2021-2022
(April-March)</t>
  </si>
  <si>
    <t>2020-2021 
(April-March)</t>
  </si>
  <si>
    <t>2019-20</t>
  </si>
  <si>
    <t>2022 June</t>
  </si>
  <si>
    <t>2022-2023
(April-June)</t>
  </si>
  <si>
    <t xml:space="preserve">          Myanma Petrochemical Enterprise.</t>
  </si>
  <si>
    <t xml:space="preserve">          Oil and Gas Planning Department. </t>
  </si>
  <si>
    <t xml:space="preserve">          Myanma Oil and Gas Enterprise.</t>
  </si>
  <si>
    <t xml:space="preserve">          Myanmar National Airlines.</t>
  </si>
  <si>
    <t xml:space="preserve">          Myanmar Airways International.</t>
  </si>
  <si>
    <t xml:space="preserve">                Sources:     Customs Department.                         </t>
  </si>
  <si>
    <t xml:space="preserve">   Department of Electric Power Planning.</t>
  </si>
  <si>
    <t>1 of 1</t>
  </si>
  <si>
    <t xml:space="preserve">1.1 VALUE OF FOREIGN TRADE    </t>
  </si>
  <si>
    <t>Include border trade, Million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</si>
</sst>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&quot;€&quot;\ #,##0;\-&quot;€&quot;\ #,##0"/>
    <numFmt numFmtId="167" formatCode="#,##0.0"/>
    <numFmt numFmtId="168" formatCode="_(* #,##0.000_);_(* \(#,##0.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Helv"/>
    </font>
    <font>
      <sz val="12"/>
      <name val="Times New Roman"/>
      <family val="1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8F8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9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0" fontId="8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1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165" fontId="10" fillId="0" borderId="0"/>
    <xf numFmtId="165" fontId="10" fillId="0" borderId="0"/>
    <xf numFmtId="166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8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5" borderId="3" applyNumberFormat="0" applyAlignment="0" applyProtection="0"/>
    <xf numFmtId="0" fontId="23" fillId="19" borderId="4" applyNumberFormat="0" applyAlignment="0" applyProtection="0"/>
    <xf numFmtId="43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3" applyNumberFormat="0" applyAlignment="0" applyProtection="0"/>
    <xf numFmtId="0" fontId="30" fillId="0" borderId="8" applyNumberFormat="0" applyFill="0" applyAlignment="0" applyProtection="0"/>
    <xf numFmtId="0" fontId="31" fillId="11" borderId="0" applyNumberFormat="0" applyBorder="0" applyAlignment="0" applyProtection="0"/>
    <xf numFmtId="0" fontId="14" fillId="0" borderId="0"/>
    <xf numFmtId="0" fontId="9" fillId="7" borderId="9" applyNumberFormat="0" applyFont="0" applyAlignment="0" applyProtection="0"/>
    <xf numFmtId="0" fontId="32" fillId="5" borderId="10" applyNumberFormat="0" applyAlignment="0" applyProtection="0"/>
    <xf numFmtId="0" fontId="3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32" fillId="0" borderId="22" applyNumberFormat="0" applyFill="0" applyAlignment="0" applyProtection="0"/>
    <xf numFmtId="0" fontId="32" fillId="5" borderId="21" applyNumberFormat="0" applyAlignment="0" applyProtection="0"/>
    <xf numFmtId="0" fontId="9" fillId="7" borderId="20" applyNumberFormat="0" applyFont="0" applyAlignment="0" applyProtection="0"/>
    <xf numFmtId="0" fontId="29" fillId="6" borderId="19" applyNumberFormat="0" applyAlignment="0" applyProtection="0"/>
    <xf numFmtId="43" fontId="9" fillId="0" borderId="0" applyFont="0" applyFill="0" applyBorder="0" applyAlignment="0" applyProtection="0"/>
    <xf numFmtId="0" fontId="22" fillId="5" borderId="19" applyNumberFormat="0" applyAlignment="0" applyProtection="0"/>
    <xf numFmtId="0" fontId="22" fillId="5" borderId="15" applyNumberFormat="0" applyAlignment="0" applyProtection="0"/>
    <xf numFmtId="43" fontId="9" fillId="0" borderId="0" applyFont="0" applyFill="0" applyBorder="0" applyAlignment="0" applyProtection="0"/>
    <xf numFmtId="0" fontId="29" fillId="6" borderId="15" applyNumberFormat="0" applyAlignment="0" applyProtection="0"/>
    <xf numFmtId="0" fontId="9" fillId="7" borderId="16" applyNumberFormat="0" applyFont="0" applyAlignment="0" applyProtection="0"/>
    <xf numFmtId="0" fontId="32" fillId="5" borderId="17" applyNumberFormat="0" applyAlignment="0" applyProtection="0"/>
    <xf numFmtId="0" fontId="32" fillId="0" borderId="18" applyNumberFormat="0" applyFill="0" applyAlignment="0" applyProtection="0"/>
    <xf numFmtId="0" fontId="9" fillId="0" borderId="0"/>
  </cellStyleXfs>
  <cellXfs count="74">
    <xf numFmtId="0" fontId="0" fillId="0" borderId="0" xfId="0"/>
    <xf numFmtId="164" fontId="4" fillId="0" borderId="0" xfId="183" applyNumberFormat="1" applyFont="1" applyAlignment="1">
      <alignment vertical="center"/>
    </xf>
    <xf numFmtId="164" fontId="4" fillId="0" borderId="0" xfId="183" applyNumberFormat="1" applyFont="1" applyBorder="1" applyAlignment="1">
      <alignment vertical="center"/>
    </xf>
    <xf numFmtId="164" fontId="4" fillId="0" borderId="0" xfId="183" applyNumberFormat="1" applyFont="1" applyFill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43" fontId="4" fillId="0" borderId="0" xfId="1" applyFont="1"/>
    <xf numFmtId="0" fontId="12" fillId="2" borderId="0" xfId="1" applyNumberFormat="1" applyFont="1" applyFill="1" applyBorder="1" applyAlignment="1">
      <alignment horizontal="left" vertical="center" indent="1"/>
    </xf>
    <xf numFmtId="43" fontId="4" fillId="0" borderId="0" xfId="1" applyFont="1" applyAlignment="1">
      <alignment vertical="center"/>
    </xf>
    <xf numFmtId="43" fontId="4" fillId="0" borderId="0" xfId="1" applyFont="1" applyAlignment="1"/>
    <xf numFmtId="43" fontId="4" fillId="0" borderId="0" xfId="1" applyFont="1" applyBorder="1"/>
    <xf numFmtId="167" fontId="35" fillId="2" borderId="0" xfId="1" applyNumberFormat="1" applyFont="1" applyFill="1" applyBorder="1" applyAlignment="1">
      <alignment horizontal="right" vertical="center" wrapText="1" indent="1"/>
    </xf>
    <xf numFmtId="43" fontId="6" fillId="0" borderId="0" xfId="1" applyFont="1" applyFill="1" applyBorder="1" applyAlignment="1">
      <alignment horizontal="left" vertical="center" wrapText="1" indent="1"/>
    </xf>
    <xf numFmtId="0" fontId="6" fillId="4" borderId="2" xfId="0" applyFont="1" applyFill="1" applyBorder="1" applyAlignment="1">
      <alignment horizontal="left" vertical="center" indent="1"/>
    </xf>
    <xf numFmtId="167" fontId="9" fillId="0" borderId="14" xfId="1" applyNumberFormat="1" applyFont="1" applyFill="1" applyBorder="1" applyAlignment="1">
      <alignment horizontal="right" vertical="center" wrapText="1" indent="1"/>
    </xf>
    <xf numFmtId="167" fontId="9" fillId="3" borderId="1" xfId="41" applyNumberFormat="1" applyFont="1" applyFill="1" applyBorder="1" applyAlignment="1">
      <alignment horizontal="right" vertical="center" wrapText="1" indent="1"/>
    </xf>
    <xf numFmtId="164" fontId="4" fillId="0" borderId="0" xfId="183" applyNumberFormat="1" applyFont="1" applyAlignment="1">
      <alignment vertical="center"/>
    </xf>
    <xf numFmtId="43" fontId="6" fillId="4" borderId="0" xfId="1" applyFont="1" applyFill="1" applyBorder="1" applyAlignment="1">
      <alignment horizontal="left" vertical="center" wrapText="1" indent="1"/>
    </xf>
    <xf numFmtId="167" fontId="9" fillId="3" borderId="14" xfId="41" applyNumberFormat="1" applyFont="1" applyFill="1" applyBorder="1" applyAlignment="1">
      <alignment horizontal="right" vertical="center" wrapText="1" indent="1"/>
    </xf>
    <xf numFmtId="0" fontId="6" fillId="3" borderId="2" xfId="0" applyFont="1" applyFill="1" applyBorder="1" applyAlignment="1">
      <alignment horizontal="left" vertical="center" indent="1"/>
    </xf>
    <xf numFmtId="43" fontId="4" fillId="3" borderId="0" xfId="1" applyFont="1" applyFill="1" applyAlignment="1">
      <alignment vertical="top"/>
    </xf>
    <xf numFmtId="43" fontId="4" fillId="3" borderId="0" xfId="1" applyFont="1" applyFill="1"/>
    <xf numFmtId="43" fontId="6" fillId="3" borderId="0" xfId="1" applyFont="1" applyFill="1" applyBorder="1" applyAlignment="1">
      <alignment vertical="top"/>
    </xf>
    <xf numFmtId="43" fontId="4" fillId="3" borderId="0" xfId="1" applyFont="1" applyFill="1" applyBorder="1"/>
    <xf numFmtId="0" fontId="5" fillId="3" borderId="0" xfId="0" applyFont="1" applyFill="1" applyBorder="1" applyAlignment="1">
      <alignment horizontal="left" vertical="center" indent="1"/>
    </xf>
    <xf numFmtId="43" fontId="7" fillId="3" borderId="0" xfId="1" applyFont="1" applyFill="1" applyAlignment="1">
      <alignment vertical="top"/>
    </xf>
    <xf numFmtId="43" fontId="4" fillId="3" borderId="0" xfId="1" applyFont="1" applyFill="1" applyBorder="1" applyAlignment="1">
      <alignment vertical="top"/>
    </xf>
    <xf numFmtId="164" fontId="4" fillId="3" borderId="0" xfId="1" applyNumberFormat="1" applyFont="1" applyFill="1" applyAlignment="1">
      <alignment vertical="top"/>
    </xf>
    <xf numFmtId="43" fontId="3" fillId="0" borderId="27" xfId="1" applyFont="1" applyBorder="1" applyAlignment="1">
      <alignment horizontal="center" vertical="center" wrapText="1"/>
    </xf>
    <xf numFmtId="43" fontId="3" fillId="0" borderId="24" xfId="1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 indent="1"/>
    </xf>
    <xf numFmtId="167" fontId="35" fillId="2" borderId="0" xfId="1" applyNumberFormat="1" applyFont="1" applyFill="1" applyBorder="1" applyAlignment="1">
      <alignment horizontal="right" vertical="center" wrapText="1" indent="2"/>
    </xf>
    <xf numFmtId="167" fontId="9" fillId="4" borderId="14" xfId="41" applyNumberFormat="1" applyFont="1" applyFill="1" applyBorder="1" applyAlignment="1">
      <alignment horizontal="right" vertical="center" wrapText="1" indent="1"/>
    </xf>
    <xf numFmtId="167" fontId="9" fillId="4" borderId="1" xfId="41" applyNumberFormat="1" applyFont="1" applyFill="1" applyBorder="1" applyAlignment="1">
      <alignment horizontal="right" vertical="center" wrapText="1" indent="1"/>
    </xf>
    <xf numFmtId="167" fontId="9" fillId="3" borderId="27" xfId="41" applyNumberFormat="1" applyFont="1" applyFill="1" applyBorder="1" applyAlignment="1">
      <alignment horizontal="right" vertical="center" wrapText="1" indent="1"/>
    </xf>
    <xf numFmtId="167" fontId="9" fillId="4" borderId="1" xfId="41" applyNumberFormat="1" applyFont="1" applyFill="1" applyBorder="1" applyAlignment="1">
      <alignment horizontal="right" vertical="center" wrapText="1" indent="2"/>
    </xf>
    <xf numFmtId="167" fontId="9" fillId="0" borderId="14" xfId="1" applyNumberFormat="1" applyFont="1" applyFill="1" applyBorder="1" applyAlignment="1">
      <alignment horizontal="right" vertical="center" wrapText="1" indent="2"/>
    </xf>
    <xf numFmtId="167" fontId="9" fillId="3" borderId="1" xfId="41" applyNumberFormat="1" applyFont="1" applyFill="1" applyBorder="1" applyAlignment="1">
      <alignment horizontal="right" vertical="center" wrapText="1" indent="2"/>
    </xf>
    <xf numFmtId="167" fontId="9" fillId="3" borderId="14" xfId="41" applyNumberFormat="1" applyFont="1" applyFill="1" applyBorder="1" applyAlignment="1">
      <alignment horizontal="right" vertical="center" wrapText="1" indent="2"/>
    </xf>
    <xf numFmtId="167" fontId="9" fillId="4" borderId="14" xfId="41" applyNumberFormat="1" applyFont="1" applyFill="1" applyBorder="1" applyAlignment="1">
      <alignment horizontal="right" vertical="center" wrapText="1" indent="2"/>
    </xf>
    <xf numFmtId="167" fontId="9" fillId="3" borderId="27" xfId="41" applyNumberFormat="1" applyFont="1" applyFill="1" applyBorder="1" applyAlignment="1">
      <alignment horizontal="right" vertical="center" wrapText="1" indent="2"/>
    </xf>
    <xf numFmtId="167" fontId="9" fillId="4" borderId="23" xfId="41" applyNumberFormat="1" applyFont="1" applyFill="1" applyBorder="1" applyAlignment="1">
      <alignment horizontal="right" vertical="center" wrapText="1" indent="2"/>
    </xf>
    <xf numFmtId="43" fontId="36" fillId="21" borderId="0" xfId="1" applyFont="1" applyFill="1" applyBorder="1"/>
    <xf numFmtId="43" fontId="36" fillId="21" borderId="0" xfId="1" applyFont="1" applyFill="1" applyBorder="1" applyProtection="1">
      <protection locked="0"/>
    </xf>
    <xf numFmtId="43" fontId="37" fillId="21" borderId="0" xfId="1" applyFont="1" applyFill="1" applyBorder="1" applyAlignment="1"/>
    <xf numFmtId="167" fontId="36" fillId="21" borderId="0" xfId="41" applyNumberFormat="1" applyFont="1" applyFill="1" applyBorder="1" applyAlignment="1">
      <alignment horizontal="right" vertical="center" wrapText="1" indent="1"/>
    </xf>
    <xf numFmtId="164" fontId="36" fillId="21" borderId="0" xfId="1" applyNumberFormat="1" applyFont="1" applyFill="1" applyBorder="1" applyAlignment="1">
      <alignment horizontal="right"/>
    </xf>
    <xf numFmtId="164" fontId="36" fillId="21" borderId="0" xfId="183" applyNumberFormat="1" applyFont="1" applyFill="1" applyBorder="1" applyAlignment="1">
      <alignment vertical="center"/>
    </xf>
    <xf numFmtId="3" fontId="36" fillId="21" borderId="0" xfId="144" applyNumberFormat="1" applyFont="1" applyFill="1" applyBorder="1" applyAlignment="1" applyProtection="1">
      <alignment horizontal="center" vertical="center"/>
    </xf>
    <xf numFmtId="168" fontId="36" fillId="21" borderId="0" xfId="183" applyNumberFormat="1" applyFont="1" applyFill="1" applyBorder="1" applyAlignment="1">
      <alignment vertical="center"/>
    </xf>
    <xf numFmtId="164" fontId="38" fillId="21" borderId="0" xfId="183" applyNumberFormat="1" applyFont="1" applyFill="1" applyBorder="1" applyAlignment="1">
      <alignment vertical="center"/>
    </xf>
    <xf numFmtId="165" fontId="36" fillId="21" borderId="0" xfId="183" applyNumberFormat="1" applyFont="1" applyFill="1" applyBorder="1" applyAlignment="1">
      <alignment vertical="center"/>
    </xf>
    <xf numFmtId="43" fontId="36" fillId="21" borderId="0" xfId="1" applyFont="1" applyFill="1" applyBorder="1" applyAlignment="1">
      <alignment vertical="center"/>
    </xf>
    <xf numFmtId="43" fontId="36" fillId="21" borderId="0" xfId="1" applyFont="1" applyFill="1" applyBorder="1" applyAlignment="1"/>
    <xf numFmtId="164" fontId="36" fillId="21" borderId="0" xfId="1" applyNumberFormat="1" applyFont="1" applyFill="1" applyBorder="1"/>
    <xf numFmtId="43" fontId="37" fillId="21" borderId="0" xfId="1" applyFont="1" applyFill="1" applyBorder="1" applyAlignment="1">
      <alignment horizontal="left" vertical="center"/>
    </xf>
    <xf numFmtId="43" fontId="37" fillId="21" borderId="0" xfId="1" applyFont="1" applyFill="1" applyBorder="1" applyAlignment="1">
      <alignment vertical="center"/>
    </xf>
    <xf numFmtId="43" fontId="36" fillId="21" borderId="0" xfId="1" applyFont="1" applyFill="1" applyBorder="1" applyAlignment="1">
      <alignment vertical="top"/>
    </xf>
    <xf numFmtId="43" fontId="4" fillId="0" borderId="0" xfId="1" quotePrefix="1" applyFont="1" applyAlignment="1">
      <alignment horizontal="right"/>
    </xf>
    <xf numFmtId="43" fontId="36" fillId="21" borderId="0" xfId="1" applyFont="1" applyFill="1" applyBorder="1" applyAlignment="1">
      <alignment vertical="center"/>
    </xf>
    <xf numFmtId="43" fontId="36" fillId="21" borderId="0" xfId="1" applyFont="1" applyFill="1" applyBorder="1" applyAlignment="1">
      <alignment horizontal="left" vertical="top"/>
    </xf>
    <xf numFmtId="43" fontId="36" fillId="21" borderId="0" xfId="1" applyFont="1" applyFill="1" applyBorder="1" applyAlignment="1">
      <alignment horizontal="left" vertical="center"/>
    </xf>
    <xf numFmtId="43" fontId="6" fillId="0" borderId="0" xfId="1" quotePrefix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4" fillId="0" borderId="0" xfId="1" quotePrefix="1" applyFont="1" applyAlignment="1">
      <alignment horizontal="left"/>
    </xf>
    <xf numFmtId="43" fontId="4" fillId="0" borderId="0" xfId="1" applyFont="1" applyAlignment="1">
      <alignment horizontal="left"/>
    </xf>
    <xf numFmtId="43" fontId="3" fillId="0" borderId="24" xfId="1" applyFont="1" applyBorder="1" applyAlignment="1">
      <alignment horizontal="center" vertical="center"/>
    </xf>
    <xf numFmtId="43" fontId="3" fillId="0" borderId="25" xfId="1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3" fillId="0" borderId="23" xfId="1" applyFont="1" applyBorder="1" applyAlignment="1">
      <alignment horizontal="center" vertical="center" wrapText="1"/>
    </xf>
    <xf numFmtId="43" fontId="3" fillId="0" borderId="27" xfId="1" applyFont="1" applyBorder="1" applyAlignment="1">
      <alignment horizontal="center" vertical="center" wrapText="1"/>
    </xf>
    <xf numFmtId="43" fontId="4" fillId="3" borderId="0" xfId="1" applyFont="1" applyFill="1" applyAlignment="1">
      <alignment horizontal="left" vertical="top"/>
    </xf>
    <xf numFmtId="43" fontId="4" fillId="3" borderId="0" xfId="1" applyFont="1" applyFill="1" applyAlignment="1">
      <alignment horizontal="center" vertical="top"/>
    </xf>
    <xf numFmtId="43" fontId="4" fillId="3" borderId="26" xfId="1" applyFont="1" applyFill="1" applyBorder="1" applyAlignment="1">
      <alignment horizontal="left" vertical="top"/>
    </xf>
  </cellXfs>
  <cellStyles count="294">
    <cellStyle name="20% - Accent1 2" xfId="196"/>
    <cellStyle name="20% - Accent2 2" xfId="197"/>
    <cellStyle name="20% - Accent3 2" xfId="198"/>
    <cellStyle name="20% - Accent4 2" xfId="199"/>
    <cellStyle name="20% - Accent5 2" xfId="200"/>
    <cellStyle name="20% - Accent6 2" xfId="201"/>
    <cellStyle name="40% - Accent1 2" xfId="202"/>
    <cellStyle name="40% - Accent2 2" xfId="203"/>
    <cellStyle name="40% - Accent3 2" xfId="204"/>
    <cellStyle name="40% - Accent4 2" xfId="205"/>
    <cellStyle name="40% - Accent5 2" xfId="206"/>
    <cellStyle name="40% - Accent6 2" xfId="207"/>
    <cellStyle name="60% - Accent1 2" xfId="208"/>
    <cellStyle name="60% - Accent2 2" xfId="209"/>
    <cellStyle name="60% - Accent3 2" xfId="210"/>
    <cellStyle name="60% - Accent4 2" xfId="211"/>
    <cellStyle name="60% - Accent5 2" xfId="212"/>
    <cellStyle name="60% - Accent6 2" xfId="213"/>
    <cellStyle name="Accent1 2" xfId="214"/>
    <cellStyle name="Accent2 2" xfId="215"/>
    <cellStyle name="Accent3 2" xfId="216"/>
    <cellStyle name="Accent4 2" xfId="217"/>
    <cellStyle name="Accent5 2" xfId="218"/>
    <cellStyle name="Accent6 2" xfId="219"/>
    <cellStyle name="Bad 2" xfId="220"/>
    <cellStyle name="Calculation 2" xfId="221"/>
    <cellStyle name="Calculation 2 2" xfId="287"/>
    <cellStyle name="Calculation 2 3" xfId="286"/>
    <cellStyle name="Check Cell 2" xfId="222"/>
    <cellStyle name="Comma 10" xfId="1"/>
    <cellStyle name="Comma 11" xfId="223"/>
    <cellStyle name="Comma 11 2" xfId="288"/>
    <cellStyle name="Comma 11 3" xfId="285"/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85"/>
    <cellStyle name="Comma 2 18" xfId="240"/>
    <cellStyle name="Comma 2 19" xfId="258"/>
    <cellStyle name="Comma 2 2" xfId="10"/>
    <cellStyle name="Comma 2 2 10" xfId="11"/>
    <cellStyle name="Comma 2 2 11" xfId="12"/>
    <cellStyle name="Comma 2 2 12" xfId="13"/>
    <cellStyle name="Comma 2 2 13" xfId="14"/>
    <cellStyle name="Comma 2 2 14" xfId="15"/>
    <cellStyle name="Comma 2 2 15" xfId="16"/>
    <cellStyle name="Comma 2 2 16" xfId="186"/>
    <cellStyle name="Comma 2 2 17" xfId="241"/>
    <cellStyle name="Comma 2 2 18" xfId="259"/>
    <cellStyle name="Comma 2 2 19" xfId="275"/>
    <cellStyle name="Comma 2 2 2" xfId="17"/>
    <cellStyle name="Comma 2 2 3" xfId="18"/>
    <cellStyle name="Comma 2 2 4" xfId="19"/>
    <cellStyle name="Comma 2 2 5" xfId="20"/>
    <cellStyle name="Comma 2 2 6" xfId="21"/>
    <cellStyle name="Comma 2 2 7" xfId="22"/>
    <cellStyle name="Comma 2 2 8" xfId="23"/>
    <cellStyle name="Comma 2 2 9" xfId="24"/>
    <cellStyle name="Comma 2 20" xfId="276"/>
    <cellStyle name="Comma 2 3" xfId="25"/>
    <cellStyle name="Comma 2 4" xfId="26"/>
    <cellStyle name="Comma 2 5" xfId="27"/>
    <cellStyle name="Comma 2 6" xfId="28"/>
    <cellStyle name="Comma 2 7" xfId="29"/>
    <cellStyle name="Comma 2 8" xfId="30"/>
    <cellStyle name="Comma 2 9" xfId="31"/>
    <cellStyle name="Comma 3" xfId="32"/>
    <cellStyle name="Comma 3 10" xfId="33"/>
    <cellStyle name="Comma 3 11" xfId="34"/>
    <cellStyle name="Comma 3 12" xfId="35"/>
    <cellStyle name="Comma 3 13" xfId="36"/>
    <cellStyle name="Comma 3 14" xfId="37"/>
    <cellStyle name="Comma 3 15" xfId="38"/>
    <cellStyle name="Comma 3 16" xfId="39"/>
    <cellStyle name="Comma 3 17" xfId="187"/>
    <cellStyle name="Comma 3 18" xfId="242"/>
    <cellStyle name="Comma 3 19" xfId="263"/>
    <cellStyle name="Comma 3 2" xfId="40"/>
    <cellStyle name="Comma 3 2 10" xfId="41"/>
    <cellStyle name="Comma 3 2 11" xfId="42"/>
    <cellStyle name="Comma 3 2 12" xfId="43"/>
    <cellStyle name="Comma 3 2 13" xfId="44"/>
    <cellStyle name="Comma 3 2 14" xfId="45"/>
    <cellStyle name="Comma 3 2 15" xfId="46"/>
    <cellStyle name="Comma 3 2 16" xfId="184"/>
    <cellStyle name="Comma 3 2 17" xfId="264"/>
    <cellStyle name="Comma 3 2 18" xfId="272"/>
    <cellStyle name="Comma 3 2 2" xfId="47"/>
    <cellStyle name="Comma 3 2 3" xfId="48"/>
    <cellStyle name="Comma 3 2 4" xfId="49"/>
    <cellStyle name="Comma 3 2 5" xfId="50"/>
    <cellStyle name="Comma 3 2 6" xfId="51"/>
    <cellStyle name="Comma 3 2 7" xfId="52"/>
    <cellStyle name="Comma 3 2 8" xfId="53"/>
    <cellStyle name="Comma 3 2 9" xfId="54"/>
    <cellStyle name="Comma 3 20" xfId="274"/>
    <cellStyle name="Comma 3 3" xfId="55"/>
    <cellStyle name="Comma 3 4" xfId="56"/>
    <cellStyle name="Comma 3 5" xfId="57"/>
    <cellStyle name="Comma 3 6" xfId="58"/>
    <cellStyle name="Comma 3 7" xfId="59"/>
    <cellStyle name="Comma 3 8" xfId="60"/>
    <cellStyle name="Comma 3 9" xfId="61"/>
    <cellStyle name="Comma 4" xfId="62"/>
    <cellStyle name="Comma 4 10" xfId="63"/>
    <cellStyle name="Comma 4 11" xfId="64"/>
    <cellStyle name="Comma 4 12" xfId="65"/>
    <cellStyle name="Comma 4 13" xfId="66"/>
    <cellStyle name="Comma 4 14" xfId="67"/>
    <cellStyle name="Comma 4 15" xfId="68"/>
    <cellStyle name="Comma 4 16" xfId="188"/>
    <cellStyle name="Comma 4 17" xfId="243"/>
    <cellStyle name="Comma 4 18" xfId="266"/>
    <cellStyle name="Comma 4 19" xfId="270"/>
    <cellStyle name="Comma 4 2" xfId="69"/>
    <cellStyle name="Comma 4 3" xfId="70"/>
    <cellStyle name="Comma 4 4" xfId="71"/>
    <cellStyle name="Comma 4 5" xfId="72"/>
    <cellStyle name="Comma 4 6" xfId="73"/>
    <cellStyle name="Comma 4 7" xfId="74"/>
    <cellStyle name="Comma 4 8" xfId="75"/>
    <cellStyle name="Comma 4 9" xfId="76"/>
    <cellStyle name="Comma 5" xfId="77"/>
    <cellStyle name="Comma 5 2" xfId="244"/>
    <cellStyle name="Comma 6" xfId="78"/>
    <cellStyle name="Comma 6 2" xfId="245"/>
    <cellStyle name="Comma 7" xfId="79"/>
    <cellStyle name="Comma 7 10" xfId="80"/>
    <cellStyle name="Comma 7 11" xfId="81"/>
    <cellStyle name="Comma 7 12" xfId="82"/>
    <cellStyle name="Comma 7 13" xfId="83"/>
    <cellStyle name="Comma 7 14" xfId="84"/>
    <cellStyle name="Comma 7 15" xfId="85"/>
    <cellStyle name="Comma 7 16" xfId="191"/>
    <cellStyle name="Comma 7 17" xfId="246"/>
    <cellStyle name="Comma 7 18" xfId="268"/>
    <cellStyle name="Comma 7 19" xfId="269"/>
    <cellStyle name="Comma 7 2" xfId="86"/>
    <cellStyle name="Comma 7 3" xfId="87"/>
    <cellStyle name="Comma 7 4" xfId="88"/>
    <cellStyle name="Comma 7 5" xfId="89"/>
    <cellStyle name="Comma 7 6" xfId="90"/>
    <cellStyle name="Comma 7 7" xfId="91"/>
    <cellStyle name="Comma 7 8" xfId="92"/>
    <cellStyle name="Comma 7 9" xfId="93"/>
    <cellStyle name="Comma 8" xfId="94"/>
    <cellStyle name="Comma 8 2" xfId="247"/>
    <cellStyle name="Comma 9" xfId="95"/>
    <cellStyle name="Explanatory Text 2" xfId="224"/>
    <cellStyle name="Good 2" xfId="225"/>
    <cellStyle name="Heading 1 2" xfId="226"/>
    <cellStyle name="Heading 2 2" xfId="227"/>
    <cellStyle name="Heading 3 2" xfId="228"/>
    <cellStyle name="Heading 4 2" xfId="229"/>
    <cellStyle name="Input 2" xfId="230"/>
    <cellStyle name="Input 2 2" xfId="289"/>
    <cellStyle name="Input 2 3" xfId="284"/>
    <cellStyle name="Linked Cell 2" xfId="231"/>
    <cellStyle name="Neutral 2" xfId="232"/>
    <cellStyle name="Normal" xfId="0" builtinId="0"/>
    <cellStyle name="Normal 10" xfId="96"/>
    <cellStyle name="Normal 10 2" xfId="248"/>
    <cellStyle name="Normal 11" xfId="97"/>
    <cellStyle name="Normal 11 2" xfId="249"/>
    <cellStyle name="Normal 12" xfId="98"/>
    <cellStyle name="Normal 13" xfId="99"/>
    <cellStyle name="Normal 14" xfId="100"/>
    <cellStyle name="Normal 14 2" xfId="239"/>
    <cellStyle name="Normal 15" xfId="101"/>
    <cellStyle name="Normal 16" xfId="102"/>
    <cellStyle name="Normal 17" xfId="103"/>
    <cellStyle name="Normal 18" xfId="104"/>
    <cellStyle name="Normal 19" xfId="105"/>
    <cellStyle name="Normal 2" xfId="106"/>
    <cellStyle name="Normal 2 2" xfId="107"/>
    <cellStyle name="Normal 2 2 2" xfId="108"/>
    <cellStyle name="Normal 2 2 2 2" xfId="250"/>
    <cellStyle name="Normal 2 3" xfId="109"/>
    <cellStyle name="Normal 2 3 2" xfId="110"/>
    <cellStyle name="Normal 2 3_Feb(indicator)" xfId="111"/>
    <cellStyle name="Normal 2 4" xfId="112"/>
    <cellStyle name="Normal 2_P-88 to 94(Social)29-10-13(Last)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 2" xfId="233"/>
    <cellStyle name="Normal 3 2 2" xfId="251"/>
    <cellStyle name="Normal 30" xfId="125"/>
    <cellStyle name="Normal 31" xfId="126"/>
    <cellStyle name="Normal 32" xfId="127"/>
    <cellStyle name="Normal 33" xfId="128"/>
    <cellStyle name="Normal 34" xfId="129"/>
    <cellStyle name="Normal 35" xfId="130"/>
    <cellStyle name="Normal 36" xfId="131"/>
    <cellStyle name="Normal 37" xfId="132"/>
    <cellStyle name="Normal 38" xfId="133"/>
    <cellStyle name="Normal 39" xfId="134"/>
    <cellStyle name="Normal 4" xfId="135"/>
    <cellStyle name="Normal 4 2" xfId="252"/>
    <cellStyle name="Normal 40" xfId="136"/>
    <cellStyle name="Normal 41" xfId="137"/>
    <cellStyle name="Normal 42" xfId="138"/>
    <cellStyle name="Normal 43" xfId="139"/>
    <cellStyle name="Normal 44" xfId="140"/>
    <cellStyle name="Normal 45" xfId="141"/>
    <cellStyle name="Normal 46" xfId="142"/>
    <cellStyle name="Normal 47" xfId="143"/>
    <cellStyle name="Normal 48" xfId="144"/>
    <cellStyle name="Normal 49" xfId="145"/>
    <cellStyle name="Normal 5" xfId="146"/>
    <cellStyle name="Normal 5 2" xfId="253"/>
    <cellStyle name="Normal 50" xfId="147"/>
    <cellStyle name="Normal 51" xfId="148"/>
    <cellStyle name="Normal 52" xfId="149"/>
    <cellStyle name="Normal 53" xfId="192"/>
    <cellStyle name="Normal 53 2" xfId="277"/>
    <cellStyle name="Normal 53 3" xfId="262"/>
    <cellStyle name="Normal 54" xfId="193"/>
    <cellStyle name="Normal 54 2" xfId="278"/>
    <cellStyle name="Normal 54 3" xfId="261"/>
    <cellStyle name="Normal 55" xfId="194"/>
    <cellStyle name="Normal 55 2" xfId="279"/>
    <cellStyle name="Normal 55 3" xfId="260"/>
    <cellStyle name="Normal 56" xfId="195"/>
    <cellStyle name="Normal 56 2" xfId="280"/>
    <cellStyle name="Normal 56 3" xfId="293"/>
    <cellStyle name="Normal 6" xfId="150"/>
    <cellStyle name="Normal 6 2" xfId="254"/>
    <cellStyle name="Normal 7" xfId="151"/>
    <cellStyle name="Normal 7 2" xfId="255"/>
    <cellStyle name="Normal 8" xfId="152"/>
    <cellStyle name="Normal 8 10" xfId="153"/>
    <cellStyle name="Normal 8 11" xfId="154"/>
    <cellStyle name="Normal 8 12" xfId="155"/>
    <cellStyle name="Normal 8 13" xfId="156"/>
    <cellStyle name="Normal 8 14" xfId="157"/>
    <cellStyle name="Normal 8 15" xfId="158"/>
    <cellStyle name="Normal 8 16" xfId="159"/>
    <cellStyle name="Normal 8 17" xfId="189"/>
    <cellStyle name="Normal 8 18" xfId="256"/>
    <cellStyle name="Normal 8 19" xfId="271"/>
    <cellStyle name="Normal 8 2" xfId="160"/>
    <cellStyle name="Normal 8 2 10" xfId="161"/>
    <cellStyle name="Normal 8 2 11" xfId="162"/>
    <cellStyle name="Normal 8 2 12" xfId="163"/>
    <cellStyle name="Normal 8 2 13" xfId="164"/>
    <cellStyle name="Normal 8 2 14" xfId="165"/>
    <cellStyle name="Normal 8 2 15" xfId="166"/>
    <cellStyle name="Normal 8 2 16" xfId="190"/>
    <cellStyle name="Normal 8 2 17" xfId="273"/>
    <cellStyle name="Normal 8 2 18" xfId="265"/>
    <cellStyle name="Normal 8 2 2" xfId="167"/>
    <cellStyle name="Normal 8 2 3" xfId="168"/>
    <cellStyle name="Normal 8 2 4" xfId="169"/>
    <cellStyle name="Normal 8 2 5" xfId="170"/>
    <cellStyle name="Normal 8 2 6" xfId="171"/>
    <cellStyle name="Normal 8 2 7" xfId="172"/>
    <cellStyle name="Normal 8 2 8" xfId="173"/>
    <cellStyle name="Normal 8 2 9" xfId="174"/>
    <cellStyle name="Normal 8 20" xfId="267"/>
    <cellStyle name="Normal 8 3" xfId="175"/>
    <cellStyle name="Normal 8 4" xfId="176"/>
    <cellStyle name="Normal 8 5" xfId="177"/>
    <cellStyle name="Normal 8 6" xfId="178"/>
    <cellStyle name="Normal 8 7" xfId="179"/>
    <cellStyle name="Normal 8 8" xfId="180"/>
    <cellStyle name="Normal 8 9" xfId="181"/>
    <cellStyle name="Normal 9" xfId="182"/>
    <cellStyle name="Normal 9 2" xfId="257"/>
    <cellStyle name="Note 2" xfId="234"/>
    <cellStyle name="Note 2 2" xfId="290"/>
    <cellStyle name="Note 2 3" xfId="283"/>
    <cellStyle name="Output 2" xfId="235"/>
    <cellStyle name="Output 2 2" xfId="291"/>
    <cellStyle name="Output 2 3" xfId="282"/>
    <cellStyle name="Title 2" xfId="236"/>
    <cellStyle name="Total 2" xfId="237"/>
    <cellStyle name="Total 2 2" xfId="292"/>
    <cellStyle name="Total 2 3" xfId="281"/>
    <cellStyle name="Warning Text" xfId="183" builtinId="11"/>
    <cellStyle name="Warning Text 2" xfId="238"/>
  </cellStyles>
  <dxfs count="0"/>
  <tableStyles count="0" defaultTableStyle="TableStyleMedium9" defaultPivotStyle="PivotStyleLight16"/>
  <colors>
    <mruColors>
      <color rgb="FFF8F8F8"/>
      <color rgb="FFCC3300"/>
      <color rgb="FF85312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369413811055212E-2"/>
          <c:y val="3.9804439509163965E-2"/>
          <c:w val="0.92688646933881602"/>
          <c:h val="0.57778333333333365"/>
        </c:manualLayout>
      </c:layout>
      <c:lineChart>
        <c:grouping val="standard"/>
        <c:varyColors val="0"/>
        <c:ser>
          <c:idx val="0"/>
          <c:order val="0"/>
          <c:tx>
            <c:strRef>
              <c:f>page1!$J$34</c:f>
              <c:strCache>
                <c:ptCount val="1"/>
                <c:pt idx="0">
                  <c:v>  All Exports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0205497440224289E-2"/>
                  <c:y val="-4.2471228977149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ED-4C99-8220-0756A7BF57AB}"/>
                </c:ext>
              </c:extLst>
            </c:dLbl>
            <c:dLbl>
              <c:idx val="1"/>
              <c:layout>
                <c:manualLayout>
                  <c:x val="-4.8033881096320549E-2"/>
                  <c:y val="-4.1617888211953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ED-4C99-8220-0756A7BF57AB}"/>
                </c:ext>
              </c:extLst>
            </c:dLbl>
            <c:dLbl>
              <c:idx val="2"/>
              <c:layout>
                <c:manualLayout>
                  <c:x val="-5.3591339468874746E-2"/>
                  <c:y val="4.2358509286163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ED-4C99-8220-0756A7BF57AB}"/>
                </c:ext>
              </c:extLst>
            </c:dLbl>
            <c:dLbl>
              <c:idx val="3"/>
              <c:layout>
                <c:manualLayout>
                  <c:x val="-4.9576059403376768E-2"/>
                  <c:y val="-2.7721585734145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ED-4C99-8220-0756A7BF57AB}"/>
                </c:ext>
              </c:extLst>
            </c:dLbl>
            <c:dLbl>
              <c:idx val="4"/>
              <c:layout>
                <c:manualLayout>
                  <c:x val="-5.1914533468491821E-2"/>
                  <c:y val="-4.792782368828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ED-4C99-8220-0756A7BF57AB}"/>
                </c:ext>
              </c:extLst>
            </c:dLbl>
            <c:dLbl>
              <c:idx val="5"/>
              <c:layout>
                <c:manualLayout>
                  <c:x val="-5.1525174687259659E-2"/>
                  <c:y val="-4.062609036904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ED-4C99-8220-0756A7BF57AB}"/>
                </c:ext>
              </c:extLst>
            </c:dLbl>
            <c:dLbl>
              <c:idx val="6"/>
              <c:layout>
                <c:manualLayout>
                  <c:x val="-4.8866626142826122E-2"/>
                  <c:y val="-2.9233139989923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ED-4C99-8220-0756A7BF57AB}"/>
                </c:ext>
              </c:extLst>
            </c:dLbl>
            <c:dLbl>
              <c:idx val="7"/>
              <c:layout>
                <c:manualLayout>
                  <c:x val="-4.9454894446785518E-2"/>
                  <c:y val="-3.7267845906556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ED-4C99-8220-0756A7BF57AB}"/>
                </c:ext>
              </c:extLst>
            </c:dLbl>
            <c:dLbl>
              <c:idx val="8"/>
              <c:layout>
                <c:manualLayout>
                  <c:x val="-5.5146494120949317E-2"/>
                  <c:y val="2.8252752706539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ED-4C99-8220-0756A7BF57AB}"/>
                </c:ext>
              </c:extLst>
            </c:dLbl>
            <c:dLbl>
              <c:idx val="9"/>
              <c:layout>
                <c:manualLayout>
                  <c:x val="-5.2516812706742959E-2"/>
                  <c:y val="-3.5204079751321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ED-4C99-8220-0756A7BF57AB}"/>
                </c:ext>
              </c:extLst>
            </c:dLbl>
            <c:dLbl>
              <c:idx val="10"/>
              <c:layout>
                <c:manualLayout>
                  <c:x val="-5.8186905157625174E-2"/>
                  <c:y val="-5.4096529040203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ED-4C99-8220-0756A7BF57AB}"/>
                </c:ext>
              </c:extLst>
            </c:dLbl>
            <c:dLbl>
              <c:idx val="11"/>
              <c:layout>
                <c:manualLayout>
                  <c:x val="-5.986360896566513E-2"/>
                  <c:y val="4.797291864454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6987689565874892E-3"/>
                  <c:y val="4.1346794342658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ED-4C99-8220-0756A7BF57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page1!$I$35:$I$47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 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page1!$J$35:$J$47</c:f>
              <c:numCache>
                <c:formatCode>_(* #,##0.0_);_(* \(#,##0.0\);_(* "-"??_);_(@_)</c:formatCode>
                <c:ptCount val="13"/>
                <c:pt idx="0">
                  <c:v>1382.1</c:v>
                </c:pt>
                <c:pt idx="1">
                  <c:v>1048.3</c:v>
                </c:pt>
                <c:pt idx="2">
                  <c:v>1249.7</c:v>
                </c:pt>
                <c:pt idx="3">
                  <c:v>1257.4000000000001</c:v>
                </c:pt>
                <c:pt idx="4">
                  <c:v>1126.0999999999999</c:v>
                </c:pt>
                <c:pt idx="5">
                  <c:v>1322.5</c:v>
                </c:pt>
                <c:pt idx="6">
                  <c:v>1379.5</c:v>
                </c:pt>
                <c:pt idx="7">
                  <c:v>1420.8</c:v>
                </c:pt>
                <c:pt idx="8">
                  <c:v>1429.3</c:v>
                </c:pt>
                <c:pt idx="9">
                  <c:v>1630.1999999999998</c:v>
                </c:pt>
                <c:pt idx="10">
                  <c:v>1222.0999999999999</c:v>
                </c:pt>
                <c:pt idx="11">
                  <c:v>1415.1</c:v>
                </c:pt>
                <c:pt idx="12">
                  <c:v>1554.3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6ED-4C99-8220-0756A7BF57AB}"/>
            </c:ext>
          </c:extLst>
        </c:ser>
        <c:ser>
          <c:idx val="1"/>
          <c:order val="1"/>
          <c:tx>
            <c:strRef>
              <c:f>page1!$K$34</c:f>
              <c:strCache>
                <c:ptCount val="1"/>
                <c:pt idx="0">
                  <c:v>  All Imports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0194192468680256E-2"/>
                  <c:y val="4.9715664947156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ED-4C99-8220-0756A7BF57AB}"/>
                </c:ext>
              </c:extLst>
            </c:dLbl>
            <c:dLbl>
              <c:idx val="1"/>
              <c:layout>
                <c:manualLayout>
                  <c:x val="-3.5617775247042495E-2"/>
                  <c:y val="4.473860280801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ED-4C99-8220-0756A7BF57AB}"/>
                </c:ext>
              </c:extLst>
            </c:dLbl>
            <c:dLbl>
              <c:idx val="2"/>
              <c:layout>
                <c:manualLayout>
                  <c:x val="-5.5402191825458011E-2"/>
                  <c:y val="-3.827348051019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ED-4C99-8220-0756A7BF57AB}"/>
                </c:ext>
              </c:extLst>
            </c:dLbl>
            <c:dLbl>
              <c:idx val="3"/>
              <c:layout>
                <c:manualLayout>
                  <c:x val="-5.4992591164966201E-2"/>
                  <c:y val="3.0052691796146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ED-4C99-8220-0756A7BF57AB}"/>
                </c:ext>
              </c:extLst>
            </c:dLbl>
            <c:dLbl>
              <c:idx val="4"/>
              <c:layout>
                <c:manualLayout>
                  <c:x val="-5.1084215001446838E-2"/>
                  <c:y val="3.2921749844186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ED-4C99-8220-0756A7BF57AB}"/>
                </c:ext>
              </c:extLst>
            </c:dLbl>
            <c:dLbl>
              <c:idx val="5"/>
              <c:layout>
                <c:manualLayout>
                  <c:x val="-5.0808029376298636E-2"/>
                  <c:y val="2.5106980648692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ED-4C99-8220-0756A7BF57AB}"/>
                </c:ext>
              </c:extLst>
            </c:dLbl>
            <c:dLbl>
              <c:idx val="6"/>
              <c:layout>
                <c:manualLayout>
                  <c:x val="-5.2264428055890794E-2"/>
                  <c:y val="3.9133753452338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ED-4C99-8220-0756A7BF57AB}"/>
                </c:ext>
              </c:extLst>
            </c:dLbl>
            <c:dLbl>
              <c:idx val="7"/>
              <c:layout>
                <c:manualLayout>
                  <c:x val="-5.096739500095665E-2"/>
                  <c:y val="3.5669314165705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ED-4C99-8220-0756A7BF57AB}"/>
                </c:ext>
              </c:extLst>
            </c:dLbl>
            <c:dLbl>
              <c:idx val="8"/>
              <c:layout>
                <c:manualLayout>
                  <c:x val="-4.9994886690174552E-2"/>
                  <c:y val="-4.47223932771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ED-4C99-8220-0756A7BF57AB}"/>
                </c:ext>
              </c:extLst>
            </c:dLbl>
            <c:dLbl>
              <c:idx val="9"/>
              <c:layout>
                <c:manualLayout>
                  <c:x val="-5.2943802084341927E-2"/>
                  <c:y val="5.2232542875369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ED-4C99-8220-0756A7BF57AB}"/>
                </c:ext>
              </c:extLst>
            </c:dLbl>
            <c:dLbl>
              <c:idx val="10"/>
              <c:layout>
                <c:manualLayout>
                  <c:x val="-5.9843117651156894E-2"/>
                  <c:y val="3.75802493178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ED-4C99-8220-0756A7BF57AB}"/>
                </c:ext>
              </c:extLst>
            </c:dLbl>
            <c:dLbl>
              <c:idx val="11"/>
              <c:layout>
                <c:manualLayout>
                  <c:x val="-5.6397326739217518E-2"/>
                  <c:y val="-4.136537447500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6150587316182033E-4"/>
                  <c:y val="-5.3616822672606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ED-4C99-8220-0756A7BF57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page1!$I$35:$I$47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 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page1!$K$35:$K$47</c:f>
              <c:numCache>
                <c:formatCode>_(* #,##0.0_);_(* \(#,##0.0\);_(* "-"??_);_(@_)</c:formatCode>
                <c:ptCount val="13"/>
                <c:pt idx="0">
                  <c:v>1189.0999999999999</c:v>
                </c:pt>
                <c:pt idx="1">
                  <c:v>949.19999999999993</c:v>
                </c:pt>
                <c:pt idx="2">
                  <c:v>1284.3999999999999</c:v>
                </c:pt>
                <c:pt idx="3">
                  <c:v>1126.6000000000001</c:v>
                </c:pt>
                <c:pt idx="4">
                  <c:v>1034.8</c:v>
                </c:pt>
                <c:pt idx="5">
                  <c:v>1178.2</c:v>
                </c:pt>
                <c:pt idx="6">
                  <c:v>1339.6</c:v>
                </c:pt>
                <c:pt idx="7">
                  <c:v>1332.3</c:v>
                </c:pt>
                <c:pt idx="8">
                  <c:v>1514.8</c:v>
                </c:pt>
                <c:pt idx="9">
                  <c:v>1565.3</c:v>
                </c:pt>
                <c:pt idx="10">
                  <c:v>1193.2</c:v>
                </c:pt>
                <c:pt idx="11">
                  <c:v>1461.5</c:v>
                </c:pt>
                <c:pt idx="12">
                  <c:v>1595.4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6ED-4C99-8220-0756A7BF57AB}"/>
            </c:ext>
          </c:extLst>
        </c:ser>
        <c:ser>
          <c:idx val="2"/>
          <c:order val="2"/>
          <c:tx>
            <c:strRef>
              <c:f>page1!$L$34</c:f>
              <c:strCache>
                <c:ptCount val="1"/>
                <c:pt idx="0">
                  <c:v>  Total Trade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061876810363744E-2"/>
                  <c:y val="-4.4913401157109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6ED-4C99-8220-0756A7BF57AB}"/>
                </c:ext>
              </c:extLst>
            </c:dLbl>
            <c:dLbl>
              <c:idx val="1"/>
              <c:layout>
                <c:manualLayout>
                  <c:x val="-4.8534090388579885E-2"/>
                  <c:y val="-5.2565285673924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6ED-4C99-8220-0756A7BF57AB}"/>
                </c:ext>
              </c:extLst>
            </c:dLbl>
            <c:dLbl>
              <c:idx val="2"/>
              <c:layout>
                <c:manualLayout>
                  <c:x val="-5.3102402711478557E-2"/>
                  <c:y val="-3.390795485134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6ED-4C99-8220-0756A7BF57AB}"/>
                </c:ext>
              </c:extLst>
            </c:dLbl>
            <c:dLbl>
              <c:idx val="3"/>
              <c:layout>
                <c:manualLayout>
                  <c:x val="-4.9739301219400359E-2"/>
                  <c:y val="-3.998370164421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6ED-4C99-8220-0756A7BF57AB}"/>
                </c:ext>
              </c:extLst>
            </c:dLbl>
            <c:dLbl>
              <c:idx val="4"/>
              <c:layout>
                <c:manualLayout>
                  <c:x val="-5.1225488991829438E-2"/>
                  <c:y val="-4.6353732132701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6ED-4C99-8220-0756A7BF57AB}"/>
                </c:ext>
              </c:extLst>
            </c:dLbl>
            <c:dLbl>
              <c:idx val="5"/>
              <c:layout>
                <c:manualLayout>
                  <c:x val="-5.1386723959737972E-2"/>
                  <c:y val="-4.999893037793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6ED-4C99-8220-0756A7BF57AB}"/>
                </c:ext>
              </c:extLst>
            </c:dLbl>
            <c:dLbl>
              <c:idx val="6"/>
              <c:layout>
                <c:manualLayout>
                  <c:x val="-5.1504996230163427E-2"/>
                  <c:y val="-2.7823451869588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6ED-4C99-8220-0756A7BF57AB}"/>
                </c:ext>
              </c:extLst>
            </c:dLbl>
            <c:dLbl>
              <c:idx val="7"/>
              <c:layout>
                <c:manualLayout>
                  <c:x val="-4.7126791999038471E-2"/>
                  <c:y val="-4.258627619444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6ED-4C99-8220-0756A7BF57AB}"/>
                </c:ext>
              </c:extLst>
            </c:dLbl>
            <c:dLbl>
              <c:idx val="8"/>
              <c:layout>
                <c:manualLayout>
                  <c:x val="-4.8804661802167242E-2"/>
                  <c:y val="-4.648386942140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6ED-4C99-8220-0756A7BF57AB}"/>
                </c:ext>
              </c:extLst>
            </c:dLbl>
            <c:dLbl>
              <c:idx val="9"/>
              <c:layout>
                <c:manualLayout>
                  <c:x val="-5.091880173564383E-2"/>
                  <c:y val="-3.195698791474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6ED-4C99-8220-0756A7BF57AB}"/>
                </c:ext>
              </c:extLst>
            </c:dLbl>
            <c:dLbl>
              <c:idx val="10"/>
              <c:layout>
                <c:manualLayout>
                  <c:x val="-5.2383018907738631E-2"/>
                  <c:y val="-6.0794706955056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6ED-4C99-8220-0756A7BF57AB}"/>
                </c:ext>
              </c:extLst>
            </c:dLbl>
            <c:dLbl>
              <c:idx val="11"/>
              <c:layout>
                <c:manualLayout>
                  <c:x val="-5.4505162042308757E-2"/>
                  <c:y val="-4.0567787516639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6ED-4C99-8220-0756A7BF57AB}"/>
                </c:ext>
              </c:extLst>
            </c:dLbl>
            <c:dLbl>
              <c:idx val="12"/>
              <c:layout>
                <c:manualLayout>
                  <c:x val="-5.7034319968161584E-3"/>
                  <c:y val="-6.094890968627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6ED-4C99-8220-0756A7BF57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page1!$I$35:$I$47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 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page1!$L$35:$L$47</c:f>
              <c:numCache>
                <c:formatCode>_(* #,##0.0_);_(* \(#,##0.0\);_(* "-"??_);_(@_)</c:formatCode>
                <c:ptCount val="13"/>
                <c:pt idx="0">
                  <c:v>2571.1999999999998</c:v>
                </c:pt>
                <c:pt idx="1">
                  <c:v>1997.5</c:v>
                </c:pt>
                <c:pt idx="2">
                  <c:v>2534.1</c:v>
                </c:pt>
                <c:pt idx="3">
                  <c:v>2384</c:v>
                </c:pt>
                <c:pt idx="4">
                  <c:v>2160.8999999999996</c:v>
                </c:pt>
                <c:pt idx="5">
                  <c:v>2500.6999999999998</c:v>
                </c:pt>
                <c:pt idx="6">
                  <c:v>2719.1</c:v>
                </c:pt>
                <c:pt idx="7">
                  <c:v>2753.1</c:v>
                </c:pt>
                <c:pt idx="8">
                  <c:v>2944.1</c:v>
                </c:pt>
                <c:pt idx="9">
                  <c:v>3195.5</c:v>
                </c:pt>
                <c:pt idx="10">
                  <c:v>2415.3000000000002</c:v>
                </c:pt>
                <c:pt idx="11">
                  <c:v>2876.6</c:v>
                </c:pt>
                <c:pt idx="12">
                  <c:v>3149.7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A6ED-4C99-8220-0756A7BF5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25024"/>
        <c:axId val="217426560"/>
      </c:lineChart>
      <c:catAx>
        <c:axId val="2174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endParaRPr lang="en-US"/>
          </a:p>
        </c:txPr>
        <c:crossAx val="21742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26560"/>
        <c:scaling>
          <c:orientation val="minMax"/>
          <c:max val="38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one"/>
        <c:crossAx val="217425024"/>
        <c:crosses val="autoZero"/>
        <c:crossBetween val="midCat"/>
        <c:majorUnit val="500"/>
      </c:valAx>
      <c:spPr>
        <a:solidFill>
          <a:sysClr val="window" lastClr="FFFFFF">
            <a:lumMod val="85000"/>
          </a:sysClr>
        </a:solidFill>
      </c:spPr>
    </c:plotArea>
    <c:legend>
      <c:legendPos val="r"/>
      <c:layout>
        <c:manualLayout>
          <c:xMode val="edge"/>
          <c:yMode val="edge"/>
          <c:x val="0.13464086989126467"/>
          <c:y val="0.89046442990250207"/>
          <c:w val="0.85140996185674656"/>
          <c:h val="9.152608513158933E-2"/>
        </c:manualLayout>
      </c:layout>
      <c:overlay val="1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26940</xdr:rowOff>
    </xdr:from>
    <xdr:to>
      <xdr:col>6</xdr:col>
      <xdr:colOff>865908</xdr:colOff>
      <xdr:row>47</xdr:row>
      <xdr:rowOff>2598</xdr:rowOff>
    </xdr:to>
    <xdr:graphicFrame macro="">
      <xdr:nvGraphicFramePr>
        <xdr:cNvPr id="66930755" name="Chart 7">
          <a:extLst>
            <a:ext uri="{FF2B5EF4-FFF2-40B4-BE49-F238E27FC236}">
              <a16:creationId xmlns="" xmlns:a16="http://schemas.microsoft.com/office/drawing/2014/main" id="{00000000-0008-0000-0000-00004348F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365336</xdr:colOff>
      <xdr:row>45</xdr:row>
      <xdr:rowOff>122065</xdr:rowOff>
    </xdr:from>
    <xdr:to>
      <xdr:col>1</xdr:col>
      <xdr:colOff>248708</xdr:colOff>
      <xdr:row>47</xdr:row>
      <xdr:rowOff>9303</xdr:rowOff>
    </xdr:to>
    <xdr:sp macro="" textlink="">
      <xdr:nvSpPr>
        <xdr:cNvPr id="3" name="TextBox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65336" y="9494665"/>
          <a:ext cx="927312" cy="24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</a:t>
          </a:r>
          <a:r>
            <a:rPr lang="en-US" sz="1000" b="1" i="0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003\Users\SMEI%20CSO\SMEI%20New%20Ver\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66"/>
  <sheetViews>
    <sheetView showGridLines="0" tabSelected="1" zoomScaleNormal="100" workbookViewId="0">
      <selection activeCell="XFD24" sqref="XFD24"/>
    </sheetView>
  </sheetViews>
  <sheetFormatPr defaultColWidth="8.875" defaultRowHeight="12.75" x14ac:dyDescent="0.2"/>
  <cols>
    <col min="1" max="1" width="15.25" style="5" customWidth="1"/>
    <col min="2" max="7" width="12.75" style="5" customWidth="1"/>
    <col min="8" max="8" width="12.25" style="41" customWidth="1"/>
    <col min="9" max="13" width="10.75" style="41" customWidth="1"/>
    <col min="14" max="14" width="10.625" style="41" customWidth="1"/>
    <col min="15" max="15" width="9.875" style="41" bestFit="1" customWidth="1"/>
    <col min="16" max="16" width="8.875" style="41"/>
    <col min="17" max="21" width="9" style="41" bestFit="1" customWidth="1"/>
    <col min="22" max="24" width="8.875" style="41"/>
    <col min="25" max="16384" width="8.875" style="5"/>
  </cols>
  <sheetData>
    <row r="1" spans="1:25" x14ac:dyDescent="0.2">
      <c r="G1" s="57" t="s">
        <v>58</v>
      </c>
    </row>
    <row r="2" spans="1:25" ht="15.75" customHeight="1" x14ac:dyDescent="0.2">
      <c r="A2" s="61" t="s">
        <v>59</v>
      </c>
      <c r="B2" s="62"/>
      <c r="C2" s="62"/>
      <c r="D2" s="62"/>
      <c r="E2" s="62"/>
      <c r="F2" s="62"/>
      <c r="G2" s="62"/>
    </row>
    <row r="3" spans="1:25" x14ac:dyDescent="0.2">
      <c r="A3" s="63" t="s">
        <v>60</v>
      </c>
      <c r="B3" s="64"/>
      <c r="C3" s="64"/>
    </row>
    <row r="5" spans="1:25" ht="30" customHeight="1" x14ac:dyDescent="0.2">
      <c r="A5" s="67" t="s">
        <v>0</v>
      </c>
      <c r="B5" s="69" t="s">
        <v>22</v>
      </c>
      <c r="C5" s="65" t="s">
        <v>1</v>
      </c>
      <c r="D5" s="66"/>
      <c r="E5" s="65" t="s">
        <v>2</v>
      </c>
      <c r="F5" s="66"/>
      <c r="G5" s="69" t="s">
        <v>3</v>
      </c>
      <c r="I5" s="42"/>
      <c r="J5" s="42" t="s">
        <v>27</v>
      </c>
      <c r="K5" s="41" t="s">
        <v>28</v>
      </c>
      <c r="L5" s="41" t="s">
        <v>29</v>
      </c>
      <c r="M5" s="41" t="s">
        <v>30</v>
      </c>
      <c r="N5" s="41" t="s">
        <v>31</v>
      </c>
      <c r="O5" s="41" t="s">
        <v>32</v>
      </c>
    </row>
    <row r="6" spans="1:25" ht="34.15" customHeight="1" x14ac:dyDescent="0.2">
      <c r="A6" s="68"/>
      <c r="B6" s="70"/>
      <c r="C6" s="28" t="s">
        <v>4</v>
      </c>
      <c r="D6" s="28" t="s">
        <v>5</v>
      </c>
      <c r="E6" s="27" t="s">
        <v>6</v>
      </c>
      <c r="F6" s="27" t="s">
        <v>7</v>
      </c>
      <c r="G6" s="70"/>
      <c r="I6" s="43" t="s">
        <v>48</v>
      </c>
      <c r="J6" s="44">
        <f t="shared" ref="J6:J7" si="0">L6+N6</f>
        <v>38005.100000000006</v>
      </c>
      <c r="K6" s="45">
        <v>11393.2</v>
      </c>
      <c r="L6" s="45">
        <v>18045.099999999999</v>
      </c>
      <c r="M6" s="45">
        <v>16894.500000000004</v>
      </c>
      <c r="N6" s="45">
        <v>19960.000000000004</v>
      </c>
      <c r="O6" s="44">
        <f>L6-N6</f>
        <v>-1914.9000000000051</v>
      </c>
      <c r="P6" s="46"/>
      <c r="Q6" s="46"/>
      <c r="R6" s="46"/>
      <c r="S6" s="46">
        <f>K6/L6*100</f>
        <v>63.137361388964329</v>
      </c>
      <c r="T6" s="46"/>
      <c r="U6" s="46">
        <f>M6/N6*100</f>
        <v>84.641783567134283</v>
      </c>
    </row>
    <row r="7" spans="1:25" s="1" customFormat="1" ht="32.450000000000003" customHeight="1" x14ac:dyDescent="0.2">
      <c r="A7" s="16" t="s">
        <v>47</v>
      </c>
      <c r="B7" s="31">
        <f>D7+F7</f>
        <v>32752</v>
      </c>
      <c r="C7" s="38">
        <v>10598.9</v>
      </c>
      <c r="D7" s="34">
        <v>16595.400000000001</v>
      </c>
      <c r="E7" s="38">
        <v>13661.899999999998</v>
      </c>
      <c r="F7" s="40">
        <v>16156.599999999999</v>
      </c>
      <c r="G7" s="34">
        <f>D7-F7</f>
        <v>438.80000000000291</v>
      </c>
      <c r="H7" s="46"/>
      <c r="I7" s="43" t="s">
        <v>47</v>
      </c>
      <c r="J7" s="44">
        <f t="shared" si="0"/>
        <v>32752</v>
      </c>
      <c r="K7" s="45">
        <v>10598.9</v>
      </c>
      <c r="L7" s="45">
        <v>16595.400000000001</v>
      </c>
      <c r="M7" s="45">
        <v>13661.899999999998</v>
      </c>
      <c r="N7" s="45">
        <v>16156.599999999999</v>
      </c>
      <c r="O7" s="44">
        <f>L7-N7</f>
        <v>438.80000000000291</v>
      </c>
      <c r="P7" s="47" t="s">
        <v>19</v>
      </c>
      <c r="Q7" s="46">
        <f t="shared" ref="Q7:R8" si="1">(J7-J6)/J6*100</f>
        <v>-13.822092298138946</v>
      </c>
      <c r="R7" s="46">
        <f t="shared" si="1"/>
        <v>-6.9717024189867738</v>
      </c>
      <c r="S7" s="46">
        <f>K7/L7*100</f>
        <v>63.866493124600787</v>
      </c>
      <c r="T7" s="46">
        <f>(M7-M6)/M6*100</f>
        <v>-19.134037704578443</v>
      </c>
      <c r="U7" s="46">
        <f>M7/N7*100</f>
        <v>84.559251327630804</v>
      </c>
      <c r="V7" s="46"/>
      <c r="W7" s="46"/>
      <c r="X7" s="46"/>
    </row>
    <row r="8" spans="1:25" s="1" customFormat="1" ht="32.450000000000003" customHeight="1" x14ac:dyDescent="0.2">
      <c r="A8" s="11" t="s">
        <v>46</v>
      </c>
      <c r="B8" s="13">
        <f>D8+F8</f>
        <v>30335.9</v>
      </c>
      <c r="C8" s="35">
        <v>9704.9</v>
      </c>
      <c r="D8" s="35">
        <v>15479.3</v>
      </c>
      <c r="E8" s="35">
        <v>12507.399999999998</v>
      </c>
      <c r="F8" s="35">
        <v>14856.6</v>
      </c>
      <c r="G8" s="35">
        <f>D8-F8</f>
        <v>622.69999999999891</v>
      </c>
      <c r="H8" s="46"/>
      <c r="I8" s="43" t="s">
        <v>46</v>
      </c>
      <c r="J8" s="44">
        <f>L8+N8</f>
        <v>30335.899999999998</v>
      </c>
      <c r="K8" s="45">
        <v>9704.9</v>
      </c>
      <c r="L8" s="45">
        <v>15479.3</v>
      </c>
      <c r="M8" s="45">
        <v>12507.399999999998</v>
      </c>
      <c r="N8" s="45">
        <v>14856.599999999999</v>
      </c>
      <c r="O8" s="44">
        <f>L8-N8</f>
        <v>622.70000000000073</v>
      </c>
      <c r="P8" s="46"/>
      <c r="Q8" s="46">
        <f>(J8-J7)/J7*100</f>
        <v>-7.3769540791402122</v>
      </c>
      <c r="R8" s="46">
        <f t="shared" si="1"/>
        <v>-8.4348375774844566</v>
      </c>
      <c r="S8" s="46">
        <f>K8/L8*100</f>
        <v>62.695987544656418</v>
      </c>
      <c r="T8" s="46">
        <f>(M8-M7)/M7*100</f>
        <v>-8.4505083480335834</v>
      </c>
      <c r="U8" s="46">
        <f>M8/N8*100</f>
        <v>84.187499158623098</v>
      </c>
      <c r="V8" s="46"/>
      <c r="W8" s="46"/>
      <c r="X8" s="46"/>
    </row>
    <row r="9" spans="1:25" s="1" customFormat="1" ht="32.450000000000003" customHeight="1" x14ac:dyDescent="0.25">
      <c r="A9" s="16" t="s">
        <v>50</v>
      </c>
      <c r="B9" s="31">
        <f>D9+F9</f>
        <v>8441.6</v>
      </c>
      <c r="C9" s="38">
        <f>SUM(C22:C24)</f>
        <v>2426.7999999999997</v>
      </c>
      <c r="D9" s="38">
        <f>SUM(D22:D24)</f>
        <v>4191.5</v>
      </c>
      <c r="E9" s="38">
        <f t="shared" ref="E9:F9" si="2">SUM(E22:E24)</f>
        <v>3434.9</v>
      </c>
      <c r="F9" s="38">
        <f t="shared" si="2"/>
        <v>4250.1000000000004</v>
      </c>
      <c r="G9" s="34">
        <f>D9-F9</f>
        <v>-58.600000000000364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15"/>
    </row>
    <row r="10" spans="1:25" s="1" customFormat="1" ht="19.899999999999999" customHeight="1" x14ac:dyDescent="0.25">
      <c r="A10" s="6">
        <v>2021</v>
      </c>
      <c r="B10" s="10"/>
      <c r="C10" s="30"/>
      <c r="D10" s="30"/>
      <c r="E10" s="30"/>
      <c r="F10" s="30"/>
      <c r="G10" s="30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5" s="1" customFormat="1" ht="19.899999999999999" customHeight="1" x14ac:dyDescent="0.25">
      <c r="A11" s="18" t="s">
        <v>10</v>
      </c>
      <c r="B11" s="17">
        <f t="shared" ref="B11:B17" si="3">D11+F11</f>
        <v>2571.1999999999998</v>
      </c>
      <c r="C11" s="37">
        <v>861.1</v>
      </c>
      <c r="D11" s="36">
        <v>1382.1</v>
      </c>
      <c r="E11" s="37">
        <v>1015.8999999999999</v>
      </c>
      <c r="F11" s="37">
        <v>1189.0999999999999</v>
      </c>
      <c r="G11" s="36">
        <f t="shared" ref="G11:G17" si="4">D11-F11</f>
        <v>193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5" s="1" customFormat="1" ht="19.899999999999999" customHeight="1" x14ac:dyDescent="0.25">
      <c r="A12" s="12" t="s">
        <v>26</v>
      </c>
      <c r="B12" s="32">
        <f t="shared" si="3"/>
        <v>1997.5</v>
      </c>
      <c r="C12" s="34">
        <v>647.6</v>
      </c>
      <c r="D12" s="34">
        <v>1048.3</v>
      </c>
      <c r="E12" s="34">
        <v>806.59999999999991</v>
      </c>
      <c r="F12" s="38">
        <v>949.19999999999993</v>
      </c>
      <c r="G12" s="34">
        <f t="shared" si="4"/>
        <v>99.100000000000023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5" s="1" customFormat="1" ht="19.899999999999999" customHeight="1" x14ac:dyDescent="0.25">
      <c r="A13" s="23" t="s">
        <v>15</v>
      </c>
      <c r="B13" s="17">
        <f t="shared" si="3"/>
        <v>2534.1</v>
      </c>
      <c r="C13" s="37">
        <v>660</v>
      </c>
      <c r="D13" s="37">
        <v>1249.7</v>
      </c>
      <c r="E13" s="37">
        <v>1117.1999999999998</v>
      </c>
      <c r="F13" s="37">
        <v>1284.3999999999999</v>
      </c>
      <c r="G13" s="37">
        <f t="shared" si="4"/>
        <v>-34.699999999999818</v>
      </c>
      <c r="H13" s="46"/>
      <c r="I13" s="48"/>
      <c r="J13" s="48"/>
      <c r="K13" s="48"/>
      <c r="L13" s="48"/>
      <c r="M13" s="48"/>
      <c r="N13" s="48"/>
      <c r="O13" s="49"/>
      <c r="P13" s="46"/>
      <c r="Q13" s="46"/>
      <c r="R13" s="46"/>
      <c r="S13" s="46"/>
      <c r="T13" s="46"/>
      <c r="U13" s="46"/>
      <c r="V13" s="46"/>
      <c r="W13" s="46"/>
      <c r="X13" s="46"/>
    </row>
    <row r="14" spans="1:25" s="3" customFormat="1" ht="19.899999999999999" customHeight="1" x14ac:dyDescent="0.25">
      <c r="A14" s="12" t="s">
        <v>16</v>
      </c>
      <c r="B14" s="32">
        <f t="shared" si="3"/>
        <v>2384</v>
      </c>
      <c r="C14" s="34">
        <v>695.5</v>
      </c>
      <c r="D14" s="34">
        <v>1257.4000000000001</v>
      </c>
      <c r="E14" s="34">
        <v>970.00000000000011</v>
      </c>
      <c r="F14" s="38">
        <v>1126.6000000000001</v>
      </c>
      <c r="G14" s="34">
        <f t="shared" si="4"/>
        <v>130.79999999999995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5" s="3" customFormat="1" ht="19.899999999999999" customHeight="1" x14ac:dyDescent="0.25">
      <c r="A15" s="18" t="s">
        <v>17</v>
      </c>
      <c r="B15" s="14">
        <f t="shared" si="3"/>
        <v>2160.8999999999996</v>
      </c>
      <c r="C15" s="36">
        <v>743.3</v>
      </c>
      <c r="D15" s="36">
        <v>1126.0999999999999</v>
      </c>
      <c r="E15" s="36">
        <v>857</v>
      </c>
      <c r="F15" s="37">
        <v>1034.8</v>
      </c>
      <c r="G15" s="36">
        <f t="shared" si="4"/>
        <v>91.299999999999955</v>
      </c>
      <c r="H15" s="46"/>
      <c r="I15" s="46"/>
      <c r="J15" s="49"/>
      <c r="K15" s="49"/>
      <c r="L15" s="49"/>
      <c r="M15" s="49"/>
      <c r="N15" s="47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5" s="3" customFormat="1" ht="19.899999999999999" customHeight="1" x14ac:dyDescent="0.25">
      <c r="A16" s="12" t="s">
        <v>21</v>
      </c>
      <c r="B16" s="32">
        <f t="shared" si="3"/>
        <v>2500.6999999999998</v>
      </c>
      <c r="C16" s="34">
        <v>838</v>
      </c>
      <c r="D16" s="34">
        <v>1322.5</v>
      </c>
      <c r="E16" s="34">
        <v>972.8</v>
      </c>
      <c r="F16" s="38">
        <v>1178.2</v>
      </c>
      <c r="G16" s="34">
        <f t="shared" si="4"/>
        <v>144.29999999999995</v>
      </c>
      <c r="H16" s="46"/>
      <c r="I16" s="46"/>
      <c r="J16" s="48"/>
      <c r="K16" s="49"/>
      <c r="L16" s="4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s="3" customFormat="1" ht="19.899999999999999" customHeight="1" x14ac:dyDescent="0.25">
      <c r="A17" s="18" t="s">
        <v>18</v>
      </c>
      <c r="B17" s="14">
        <f t="shared" si="3"/>
        <v>2719.1</v>
      </c>
      <c r="C17" s="36">
        <v>840.9</v>
      </c>
      <c r="D17" s="36">
        <v>1379.5</v>
      </c>
      <c r="E17" s="36">
        <v>1149.5</v>
      </c>
      <c r="F17" s="37">
        <v>1339.6</v>
      </c>
      <c r="G17" s="36">
        <f t="shared" si="4"/>
        <v>39.900000000000091</v>
      </c>
      <c r="H17" s="46"/>
      <c r="I17" s="46"/>
      <c r="J17" s="48"/>
      <c r="K17" s="49"/>
      <c r="L17" s="49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3" customFormat="1" ht="19.899999999999999" customHeight="1" x14ac:dyDescent="0.25">
      <c r="A18" s="6">
        <v>2022</v>
      </c>
      <c r="B18" s="10"/>
      <c r="C18" s="30"/>
      <c r="D18" s="30"/>
      <c r="E18" s="30"/>
      <c r="F18" s="30"/>
      <c r="G18" s="30"/>
      <c r="H18" s="46"/>
      <c r="I18" s="46"/>
      <c r="J18" s="46"/>
      <c r="K18" s="49"/>
      <c r="L18" s="49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3" customFormat="1" ht="19.899999999999999" customHeight="1" x14ac:dyDescent="0.25">
      <c r="A19" s="4" t="s">
        <v>23</v>
      </c>
      <c r="B19" s="31">
        <f t="shared" ref="B19:B23" si="5">D19+F19</f>
        <v>2753.1</v>
      </c>
      <c r="C19" s="38">
        <v>890.1</v>
      </c>
      <c r="D19" s="38">
        <v>1420.8</v>
      </c>
      <c r="E19" s="38">
        <v>1030.0999999999999</v>
      </c>
      <c r="F19" s="38">
        <v>1332.3</v>
      </c>
      <c r="G19" s="38">
        <f t="shared" ref="G19:G23" si="6">D19-F19</f>
        <v>88.5</v>
      </c>
      <c r="H19" s="46"/>
      <c r="I19" s="46"/>
      <c r="J19" s="48"/>
      <c r="K19" s="49"/>
      <c r="L19" s="49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s="3" customFormat="1" ht="19.899999999999999" customHeight="1" x14ac:dyDescent="0.25">
      <c r="A20" s="23" t="s">
        <v>24</v>
      </c>
      <c r="B20" s="17">
        <f t="shared" si="5"/>
        <v>2944.1</v>
      </c>
      <c r="C20" s="37">
        <v>933.3</v>
      </c>
      <c r="D20" s="37">
        <v>1429.3</v>
      </c>
      <c r="E20" s="37">
        <v>1317.9</v>
      </c>
      <c r="F20" s="37">
        <v>1514.8</v>
      </c>
      <c r="G20" s="37">
        <f t="shared" si="6"/>
        <v>-85.5</v>
      </c>
      <c r="H20" s="46"/>
      <c r="I20" s="46"/>
      <c r="J20" s="46"/>
      <c r="K20" s="49"/>
      <c r="L20" s="49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s="1" customFormat="1" ht="19.899999999999999" customHeight="1" x14ac:dyDescent="0.25">
      <c r="A21" s="4" t="s">
        <v>8</v>
      </c>
      <c r="B21" s="31">
        <f t="shared" si="5"/>
        <v>3195.5</v>
      </c>
      <c r="C21" s="38">
        <v>1071.5999999999999</v>
      </c>
      <c r="D21" s="38">
        <v>1630.1999999999998</v>
      </c>
      <c r="E21" s="38">
        <v>1402.9</v>
      </c>
      <c r="F21" s="38">
        <v>1565.3</v>
      </c>
      <c r="G21" s="38">
        <f t="shared" si="6"/>
        <v>64.899999999999864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s="1" customFormat="1" ht="19.899999999999999" customHeight="1" x14ac:dyDescent="0.25">
      <c r="A22" s="23" t="s">
        <v>25</v>
      </c>
      <c r="B22" s="17">
        <f t="shared" si="5"/>
        <v>2415.3000000000002</v>
      </c>
      <c r="C22" s="37">
        <v>816.3</v>
      </c>
      <c r="D22" s="37">
        <v>1222.0999999999999</v>
      </c>
      <c r="E22" s="37">
        <v>939.2</v>
      </c>
      <c r="F22" s="37">
        <v>1193.2</v>
      </c>
      <c r="G22" s="37">
        <f t="shared" si="6"/>
        <v>28.899999999999864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s="15" customFormat="1" ht="19.899999999999999" customHeight="1" x14ac:dyDescent="0.25">
      <c r="A23" s="4" t="s">
        <v>9</v>
      </c>
      <c r="B23" s="31">
        <f t="shared" si="5"/>
        <v>2876.6</v>
      </c>
      <c r="C23" s="38">
        <v>841.4</v>
      </c>
      <c r="D23" s="38">
        <v>1415.1</v>
      </c>
      <c r="E23" s="38">
        <v>1188.3</v>
      </c>
      <c r="F23" s="38">
        <v>1461.5</v>
      </c>
      <c r="G23" s="38">
        <f t="shared" si="6"/>
        <v>-46.400000000000091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s="1" customFormat="1" ht="19.899999999999999" customHeight="1" x14ac:dyDescent="0.25">
      <c r="A24" s="29" t="s">
        <v>10</v>
      </c>
      <c r="B24" s="33">
        <f>D24+F24</f>
        <v>3149.7</v>
      </c>
      <c r="C24" s="39">
        <v>769.1</v>
      </c>
      <c r="D24" s="39">
        <v>1554.3</v>
      </c>
      <c r="E24" s="39">
        <v>1307.4000000000001</v>
      </c>
      <c r="F24" s="39">
        <v>1595.4</v>
      </c>
      <c r="G24" s="39">
        <f>D24-F24</f>
        <v>-41.100000000000136</v>
      </c>
      <c r="H24" s="46"/>
      <c r="I24" s="46">
        <f>(B24-B11)/B11*100</f>
        <v>22.499222153080275</v>
      </c>
      <c r="J24" s="46">
        <f>(C24-C11)/C11*100</f>
        <v>-10.684008825920333</v>
      </c>
      <c r="K24" s="50">
        <f>(E24-E11)/E11*100</f>
        <v>28.693769071759057</v>
      </c>
      <c r="L24" s="46">
        <f>C24/D24*100</f>
        <v>49.482081966158404</v>
      </c>
      <c r="M24" s="46">
        <f>E24/F24*100</f>
        <v>81.948100789770592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s="15" customFormat="1" ht="13.5" customHeight="1" x14ac:dyDescent="0.25">
      <c r="A25" s="25" t="s">
        <v>35</v>
      </c>
      <c r="B25" s="25"/>
      <c r="C25" s="25"/>
      <c r="D25" s="73" t="s">
        <v>56</v>
      </c>
      <c r="E25" s="73"/>
      <c r="F25" s="73"/>
      <c r="G25" s="73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s="1" customFormat="1" ht="13.5" customHeight="1" x14ac:dyDescent="0.25">
      <c r="A26" s="19" t="s">
        <v>20</v>
      </c>
      <c r="B26" s="19"/>
      <c r="C26" s="19"/>
      <c r="D26" s="19"/>
      <c r="E26" s="72" t="s">
        <v>57</v>
      </c>
      <c r="F26" s="72"/>
      <c r="G26" s="7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s="1" customFormat="1" ht="13.5" customHeight="1" x14ac:dyDescent="0.25">
      <c r="A27" s="19"/>
      <c r="B27" s="19"/>
      <c r="C27" s="26"/>
      <c r="D27" s="26"/>
      <c r="E27" s="71" t="s">
        <v>51</v>
      </c>
      <c r="F27" s="71"/>
      <c r="G27" s="71"/>
      <c r="H27" s="46"/>
      <c r="I27" s="46"/>
      <c r="J27" s="51"/>
      <c r="K27" s="51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s="1" customFormat="1" ht="13.5" customHeight="1" x14ac:dyDescent="0.25">
      <c r="A28" s="19"/>
      <c r="B28" s="19"/>
      <c r="C28" s="24"/>
      <c r="D28" s="24"/>
      <c r="E28" s="71" t="s">
        <v>52</v>
      </c>
      <c r="F28" s="71"/>
      <c r="G28" s="71"/>
      <c r="H28" s="46"/>
      <c r="I28" s="46"/>
      <c r="J28" s="51"/>
      <c r="K28" s="51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s="1" customFormat="1" ht="13.5" customHeight="1" x14ac:dyDescent="0.25">
      <c r="A29" s="24"/>
      <c r="B29" s="24"/>
      <c r="C29" s="19"/>
      <c r="D29" s="25"/>
      <c r="E29" s="71" t="s">
        <v>53</v>
      </c>
      <c r="F29" s="71"/>
      <c r="G29" s="71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s="2" customFormat="1" ht="13.5" customHeight="1" x14ac:dyDescent="0.25">
      <c r="A30" s="19"/>
      <c r="B30" s="19"/>
      <c r="C30" s="19"/>
      <c r="D30" s="25"/>
      <c r="E30" s="71" t="s">
        <v>54</v>
      </c>
      <c r="F30" s="71"/>
      <c r="G30" s="71"/>
      <c r="H30" s="46"/>
      <c r="I30" s="51"/>
      <c r="J30" s="51"/>
      <c r="K30" s="51"/>
      <c r="L30" s="51"/>
      <c r="M30" s="51"/>
      <c r="N30" s="51"/>
      <c r="O30" s="46"/>
      <c r="P30" s="51"/>
      <c r="Q30" s="46"/>
      <c r="R30" s="46"/>
      <c r="S30" s="46"/>
      <c r="T30" s="46"/>
      <c r="U30" s="46"/>
      <c r="V30" s="46"/>
      <c r="W30" s="46"/>
      <c r="X30" s="46"/>
    </row>
    <row r="31" spans="1:24" s="7" customFormat="1" ht="13.5" customHeight="1" x14ac:dyDescent="0.2">
      <c r="A31" s="19"/>
      <c r="B31" s="19"/>
      <c r="C31" s="19"/>
      <c r="D31" s="25"/>
      <c r="E31" s="71" t="s">
        <v>55</v>
      </c>
      <c r="F31" s="71"/>
      <c r="G31" s="71"/>
      <c r="H31" s="51"/>
      <c r="I31" s="41"/>
      <c r="J31" s="41"/>
      <c r="K31" s="41"/>
      <c r="L31" s="41"/>
      <c r="M31" s="41"/>
      <c r="N31" s="41"/>
      <c r="O31" s="51"/>
      <c r="P31" s="41"/>
      <c r="Q31" s="51"/>
      <c r="R31" s="51"/>
      <c r="S31" s="51"/>
      <c r="T31" s="51"/>
      <c r="U31" s="51"/>
      <c r="V31" s="51"/>
      <c r="W31" s="51"/>
      <c r="X31" s="51"/>
    </row>
    <row r="32" spans="1:24" ht="12" customHeight="1" x14ac:dyDescent="0.2">
      <c r="A32" s="20"/>
      <c r="B32" s="20"/>
      <c r="C32" s="20"/>
      <c r="D32" s="21"/>
      <c r="E32" s="21"/>
      <c r="F32" s="21"/>
      <c r="G32" s="21"/>
      <c r="I32" s="52"/>
      <c r="J32" s="52"/>
      <c r="K32" s="52"/>
      <c r="L32" s="52"/>
      <c r="M32" s="52"/>
      <c r="N32" s="52"/>
      <c r="P32" s="52"/>
    </row>
    <row r="33" spans="1:24" s="8" customFormat="1" ht="13.5" customHeight="1" x14ac:dyDescent="0.2">
      <c r="A33" s="20"/>
      <c r="B33" s="20"/>
      <c r="C33" s="20"/>
      <c r="D33" s="20"/>
      <c r="E33" s="20"/>
      <c r="F33" s="20"/>
      <c r="G33" s="22"/>
      <c r="H33" s="52"/>
      <c r="I33" s="41"/>
      <c r="J33" s="41"/>
      <c r="K33" s="41"/>
      <c r="L33" s="41"/>
      <c r="M33" s="41"/>
      <c r="N33" s="41"/>
      <c r="O33" s="52"/>
      <c r="P33" s="41"/>
      <c r="Q33" s="52"/>
      <c r="R33" s="52"/>
      <c r="S33" s="52"/>
      <c r="T33" s="52"/>
      <c r="U33" s="52"/>
      <c r="V33" s="52"/>
      <c r="W33" s="52"/>
      <c r="X33" s="52"/>
    </row>
    <row r="34" spans="1:24" ht="13.5" customHeight="1" x14ac:dyDescent="0.2">
      <c r="A34" s="20"/>
      <c r="B34" s="20"/>
      <c r="C34" s="20"/>
      <c r="D34" s="20"/>
      <c r="E34" s="20"/>
      <c r="F34" s="20"/>
      <c r="G34" s="22"/>
      <c r="I34" s="52" t="s">
        <v>14</v>
      </c>
      <c r="J34" s="52" t="s">
        <v>11</v>
      </c>
      <c r="K34" s="52" t="s">
        <v>12</v>
      </c>
      <c r="L34" s="52" t="s">
        <v>13</v>
      </c>
    </row>
    <row r="35" spans="1:24" ht="13.5" customHeight="1" x14ac:dyDescent="0.2">
      <c r="A35" s="20"/>
      <c r="B35" s="20"/>
      <c r="C35" s="20"/>
      <c r="D35" s="20"/>
      <c r="E35" s="20"/>
      <c r="F35" s="20"/>
      <c r="G35" s="22"/>
      <c r="I35" s="41" t="s">
        <v>34</v>
      </c>
      <c r="J35" s="53">
        <f t="shared" ref="J35:J41" si="7">D11</f>
        <v>1382.1</v>
      </c>
      <c r="K35" s="53">
        <f t="shared" ref="K35:K41" si="8">F11</f>
        <v>1189.0999999999999</v>
      </c>
      <c r="L35" s="53">
        <f t="shared" ref="L35:L41" si="9">B11</f>
        <v>2571.1999999999998</v>
      </c>
    </row>
    <row r="36" spans="1:24" ht="13.5" customHeight="1" x14ac:dyDescent="0.2">
      <c r="A36" s="20"/>
      <c r="B36" s="20"/>
      <c r="C36" s="20"/>
      <c r="D36" s="20"/>
      <c r="E36" s="20"/>
      <c r="F36" s="20"/>
      <c r="G36" s="22"/>
      <c r="I36" s="41" t="s">
        <v>33</v>
      </c>
      <c r="J36" s="53">
        <f t="shared" si="7"/>
        <v>1048.3</v>
      </c>
      <c r="K36" s="53">
        <f t="shared" si="8"/>
        <v>949.19999999999993</v>
      </c>
      <c r="L36" s="53">
        <f t="shared" si="9"/>
        <v>1997.5</v>
      </c>
    </row>
    <row r="37" spans="1:24" ht="12.75" customHeight="1" x14ac:dyDescent="0.2">
      <c r="A37" s="20"/>
      <c r="B37" s="20"/>
      <c r="C37" s="20"/>
      <c r="D37" s="20"/>
      <c r="E37" s="20"/>
      <c r="F37" s="20"/>
      <c r="G37" s="22"/>
      <c r="I37" s="41" t="s">
        <v>37</v>
      </c>
      <c r="J37" s="53">
        <f t="shared" si="7"/>
        <v>1249.7</v>
      </c>
      <c r="K37" s="53">
        <f t="shared" si="8"/>
        <v>1284.3999999999999</v>
      </c>
      <c r="L37" s="53">
        <f t="shared" si="9"/>
        <v>2534.1</v>
      </c>
    </row>
    <row r="38" spans="1:24" ht="12.75" customHeight="1" x14ac:dyDescent="0.2">
      <c r="A38" s="20"/>
      <c r="B38" s="20"/>
      <c r="C38" s="20"/>
      <c r="D38" s="20"/>
      <c r="E38" s="20"/>
      <c r="F38" s="20"/>
      <c r="G38" s="22"/>
      <c r="I38" s="41" t="s">
        <v>36</v>
      </c>
      <c r="J38" s="53">
        <f t="shared" si="7"/>
        <v>1257.4000000000001</v>
      </c>
      <c r="K38" s="53">
        <f t="shared" si="8"/>
        <v>1126.6000000000001</v>
      </c>
      <c r="L38" s="53">
        <f t="shared" si="9"/>
        <v>2384</v>
      </c>
    </row>
    <row r="39" spans="1:24" ht="12.75" customHeight="1" x14ac:dyDescent="0.2">
      <c r="A39" s="20"/>
      <c r="B39" s="20"/>
      <c r="C39" s="20"/>
      <c r="D39" s="20"/>
      <c r="E39" s="20"/>
      <c r="F39" s="20"/>
      <c r="G39" s="22"/>
      <c r="I39" s="41" t="s">
        <v>38</v>
      </c>
      <c r="J39" s="53">
        <f t="shared" si="7"/>
        <v>1126.0999999999999</v>
      </c>
      <c r="K39" s="53">
        <f t="shared" si="8"/>
        <v>1034.8</v>
      </c>
      <c r="L39" s="53">
        <f t="shared" si="9"/>
        <v>2160.8999999999996</v>
      </c>
    </row>
    <row r="40" spans="1:24" ht="12.75" customHeight="1" x14ac:dyDescent="0.2">
      <c r="A40" s="20"/>
      <c r="B40" s="20"/>
      <c r="C40" s="20"/>
      <c r="D40" s="20"/>
      <c r="E40" s="20"/>
      <c r="F40" s="20"/>
      <c r="G40" s="22"/>
      <c r="I40" s="41" t="s">
        <v>39</v>
      </c>
      <c r="J40" s="53">
        <f t="shared" si="7"/>
        <v>1322.5</v>
      </c>
      <c r="K40" s="53">
        <f t="shared" si="8"/>
        <v>1178.2</v>
      </c>
      <c r="L40" s="53">
        <f t="shared" si="9"/>
        <v>2500.6999999999998</v>
      </c>
    </row>
    <row r="41" spans="1:24" ht="12.75" customHeight="1" x14ac:dyDescent="0.2">
      <c r="A41" s="20"/>
      <c r="B41" s="20"/>
      <c r="C41" s="20"/>
      <c r="D41" s="20"/>
      <c r="E41" s="20"/>
      <c r="F41" s="20"/>
      <c r="G41" s="22"/>
      <c r="I41" s="41" t="s">
        <v>40</v>
      </c>
      <c r="J41" s="53">
        <f t="shared" si="7"/>
        <v>1379.5</v>
      </c>
      <c r="K41" s="53">
        <f t="shared" si="8"/>
        <v>1339.6</v>
      </c>
      <c r="L41" s="53">
        <f t="shared" si="9"/>
        <v>2719.1</v>
      </c>
    </row>
    <row r="42" spans="1:24" ht="12.75" customHeight="1" x14ac:dyDescent="0.2">
      <c r="A42" s="20"/>
      <c r="B42" s="20"/>
      <c r="C42" s="20"/>
      <c r="D42" s="20"/>
      <c r="E42" s="20"/>
      <c r="F42" s="20"/>
      <c r="G42" s="22"/>
      <c r="I42" s="41" t="s">
        <v>41</v>
      </c>
      <c r="J42" s="53">
        <f t="shared" ref="J42:J47" si="10">D19</f>
        <v>1420.8</v>
      </c>
      <c r="K42" s="53">
        <f t="shared" ref="K42:K47" si="11">F19</f>
        <v>1332.3</v>
      </c>
      <c r="L42" s="53">
        <f t="shared" ref="L42:L47" si="12">B19</f>
        <v>2753.1</v>
      </c>
    </row>
    <row r="43" spans="1:24" ht="15.75" customHeight="1" x14ac:dyDescent="0.2">
      <c r="A43" s="20"/>
      <c r="B43" s="20"/>
      <c r="C43" s="20"/>
      <c r="D43" s="20"/>
      <c r="E43" s="20"/>
      <c r="F43" s="20"/>
      <c r="G43" s="22"/>
      <c r="I43" s="41" t="s">
        <v>42</v>
      </c>
      <c r="J43" s="53">
        <f t="shared" si="10"/>
        <v>1429.3</v>
      </c>
      <c r="K43" s="53">
        <f t="shared" si="11"/>
        <v>1514.8</v>
      </c>
      <c r="L43" s="53">
        <f t="shared" si="12"/>
        <v>2944.1</v>
      </c>
    </row>
    <row r="44" spans="1:24" ht="15.75" customHeight="1" x14ac:dyDescent="0.2">
      <c r="A44" s="20"/>
      <c r="B44" s="20"/>
      <c r="C44" s="20"/>
      <c r="D44" s="20"/>
      <c r="E44" s="20"/>
      <c r="F44" s="20"/>
      <c r="G44" s="22"/>
      <c r="I44" s="41" t="s">
        <v>43</v>
      </c>
      <c r="J44" s="53">
        <f t="shared" si="10"/>
        <v>1630.1999999999998</v>
      </c>
      <c r="K44" s="53">
        <f t="shared" si="11"/>
        <v>1565.3</v>
      </c>
      <c r="L44" s="53">
        <f t="shared" si="12"/>
        <v>3195.5</v>
      </c>
    </row>
    <row r="45" spans="1:24" ht="15.75" customHeight="1" x14ac:dyDescent="0.2">
      <c r="A45" s="20"/>
      <c r="B45" s="20"/>
      <c r="C45" s="20"/>
      <c r="D45" s="20"/>
      <c r="E45" s="20"/>
      <c r="F45" s="20"/>
      <c r="G45" s="22"/>
      <c r="I45" s="41" t="s">
        <v>44</v>
      </c>
      <c r="J45" s="53">
        <f t="shared" si="10"/>
        <v>1222.0999999999999</v>
      </c>
      <c r="K45" s="53">
        <f t="shared" si="11"/>
        <v>1193.2</v>
      </c>
      <c r="L45" s="53">
        <f t="shared" si="12"/>
        <v>2415.3000000000002</v>
      </c>
    </row>
    <row r="46" spans="1:24" ht="15.75" customHeight="1" x14ac:dyDescent="0.2">
      <c r="A46" s="20"/>
      <c r="B46" s="20"/>
      <c r="C46" s="20"/>
      <c r="D46" s="20"/>
      <c r="E46" s="20"/>
      <c r="F46" s="20"/>
      <c r="G46" s="22"/>
      <c r="I46" s="41" t="s">
        <v>45</v>
      </c>
      <c r="J46" s="53">
        <f t="shared" si="10"/>
        <v>1415.1</v>
      </c>
      <c r="K46" s="53">
        <f t="shared" si="11"/>
        <v>1461.5</v>
      </c>
      <c r="L46" s="53">
        <f t="shared" si="12"/>
        <v>2876.6</v>
      </c>
    </row>
    <row r="47" spans="1:24" ht="12.75" customHeight="1" x14ac:dyDescent="0.2">
      <c r="A47" s="20"/>
      <c r="B47" s="20"/>
      <c r="C47" s="20"/>
      <c r="D47" s="20"/>
      <c r="E47" s="20"/>
      <c r="F47" s="20"/>
      <c r="G47" s="22"/>
      <c r="I47" s="41" t="s">
        <v>49</v>
      </c>
      <c r="J47" s="53">
        <f t="shared" si="10"/>
        <v>1554.3</v>
      </c>
      <c r="K47" s="53">
        <f t="shared" si="11"/>
        <v>1595.4</v>
      </c>
      <c r="L47" s="53">
        <f t="shared" si="12"/>
        <v>3149.7</v>
      </c>
    </row>
    <row r="48" spans="1:24" ht="12.75" customHeight="1" x14ac:dyDescent="0.2">
      <c r="A48" s="20"/>
      <c r="B48" s="20"/>
      <c r="C48" s="20"/>
      <c r="D48" s="20"/>
      <c r="E48" s="20"/>
      <c r="F48" s="20"/>
      <c r="G48" s="22"/>
    </row>
    <row r="49" spans="1:19" ht="12.75" customHeight="1" x14ac:dyDescent="0.2">
      <c r="A49" s="20"/>
      <c r="B49" s="20"/>
      <c r="C49" s="20"/>
      <c r="D49" s="20"/>
      <c r="E49" s="20"/>
      <c r="F49" s="20"/>
      <c r="G49" s="22"/>
      <c r="P49" s="53"/>
    </row>
    <row r="50" spans="1:19" ht="12.75" customHeight="1" x14ac:dyDescent="0.2">
      <c r="A50" s="20"/>
      <c r="B50" s="20"/>
      <c r="C50" s="20"/>
      <c r="D50" s="20"/>
      <c r="E50" s="20"/>
      <c r="F50" s="20"/>
      <c r="G50" s="22"/>
      <c r="K50" s="53"/>
      <c r="L50" s="53"/>
      <c r="M50" s="53"/>
      <c r="N50" s="54"/>
      <c r="P50" s="55"/>
      <c r="Q50" s="53"/>
      <c r="R50" s="53"/>
    </row>
    <row r="51" spans="1:19" ht="12.75" customHeight="1" x14ac:dyDescent="0.2">
      <c r="A51" s="20"/>
      <c r="B51" s="20"/>
      <c r="C51" s="20"/>
      <c r="D51" s="20"/>
      <c r="E51" s="20"/>
      <c r="F51" s="20"/>
      <c r="G51" s="22"/>
      <c r="M51" s="54"/>
      <c r="N51" s="54"/>
      <c r="O51" s="55"/>
      <c r="P51" s="55"/>
      <c r="Q51" s="55"/>
      <c r="R51" s="55"/>
      <c r="S51" s="55"/>
    </row>
    <row r="52" spans="1:19" ht="12.75" customHeight="1" x14ac:dyDescent="0.2">
      <c r="A52" s="20"/>
      <c r="B52" s="20"/>
      <c r="C52" s="20"/>
      <c r="D52" s="20"/>
      <c r="E52" s="20"/>
      <c r="F52" s="20"/>
      <c r="G52" s="22"/>
      <c r="M52" s="54"/>
      <c r="N52" s="54"/>
      <c r="O52" s="55"/>
      <c r="P52" s="55"/>
      <c r="Q52" s="55"/>
      <c r="R52" s="55"/>
      <c r="S52" s="55"/>
    </row>
    <row r="53" spans="1:19" ht="12.75" customHeight="1" x14ac:dyDescent="0.2">
      <c r="C53" s="20"/>
      <c r="G53" s="9"/>
      <c r="J53" s="54"/>
      <c r="M53" s="54"/>
      <c r="N53" s="54"/>
      <c r="O53" s="55"/>
      <c r="P53" s="55"/>
      <c r="Q53" s="55"/>
      <c r="R53" s="55"/>
      <c r="S53" s="55"/>
    </row>
    <row r="54" spans="1:19" ht="10.5" customHeight="1" x14ac:dyDescent="0.2">
      <c r="C54" s="20"/>
      <c r="G54" s="9"/>
      <c r="J54" s="54"/>
      <c r="O54" s="55"/>
      <c r="Q54" s="55"/>
      <c r="R54" s="55"/>
      <c r="S54" s="55"/>
    </row>
    <row r="55" spans="1:19" ht="12.95" customHeight="1" x14ac:dyDescent="0.2">
      <c r="C55" s="20"/>
      <c r="G55" s="9"/>
      <c r="J55" s="54"/>
    </row>
    <row r="56" spans="1:19" x14ac:dyDescent="0.2">
      <c r="A56" s="20"/>
      <c r="B56" s="20"/>
      <c r="C56" s="20"/>
      <c r="D56" s="20"/>
      <c r="E56" s="20"/>
      <c r="F56" s="20"/>
      <c r="G56" s="22"/>
      <c r="J56" s="54"/>
    </row>
    <row r="57" spans="1:19" x14ac:dyDescent="0.2">
      <c r="A57" s="20"/>
      <c r="B57" s="20"/>
      <c r="C57" s="20"/>
      <c r="D57" s="20"/>
      <c r="E57" s="20"/>
      <c r="F57" s="20"/>
      <c r="G57" s="22"/>
      <c r="J57" s="54"/>
    </row>
    <row r="58" spans="1:19" x14ac:dyDescent="0.2">
      <c r="A58" s="20"/>
      <c r="B58" s="20"/>
      <c r="C58" s="20"/>
      <c r="D58" s="20"/>
      <c r="E58" s="20"/>
      <c r="F58" s="20"/>
      <c r="G58" s="22"/>
    </row>
    <row r="59" spans="1:19" x14ac:dyDescent="0.2">
      <c r="A59" s="20"/>
      <c r="B59" s="20"/>
      <c r="C59" s="20"/>
      <c r="D59" s="20"/>
      <c r="E59" s="20"/>
      <c r="F59" s="20"/>
      <c r="G59" s="22"/>
      <c r="J59" s="59"/>
      <c r="K59" s="59"/>
      <c r="L59" s="59"/>
      <c r="M59" s="59"/>
    </row>
    <row r="60" spans="1:19" x14ac:dyDescent="0.2">
      <c r="A60" s="20"/>
      <c r="B60" s="20"/>
      <c r="D60" s="20"/>
      <c r="E60" s="20"/>
      <c r="F60" s="20"/>
      <c r="G60" s="22"/>
      <c r="J60" s="56"/>
      <c r="K60" s="60"/>
      <c r="L60" s="60"/>
      <c r="M60" s="60"/>
    </row>
    <row r="61" spans="1:19" x14ac:dyDescent="0.2">
      <c r="A61" s="20"/>
      <c r="B61" s="20"/>
      <c r="D61" s="20"/>
      <c r="E61" s="20"/>
      <c r="F61" s="20"/>
      <c r="G61" s="22"/>
      <c r="J61" s="56"/>
      <c r="K61" s="60"/>
      <c r="L61" s="60"/>
      <c r="M61" s="60"/>
    </row>
    <row r="62" spans="1:19" x14ac:dyDescent="0.2">
      <c r="A62" s="20"/>
      <c r="B62" s="20"/>
      <c r="D62" s="20"/>
      <c r="E62" s="20"/>
      <c r="F62" s="20"/>
      <c r="G62" s="22"/>
      <c r="J62" s="56"/>
      <c r="K62" s="60"/>
      <c r="L62" s="60"/>
      <c r="M62" s="60"/>
    </row>
    <row r="63" spans="1:19" x14ac:dyDescent="0.2">
      <c r="G63" s="9"/>
      <c r="J63" s="56"/>
      <c r="K63" s="60"/>
      <c r="L63" s="60"/>
      <c r="M63" s="60"/>
    </row>
    <row r="64" spans="1:19" x14ac:dyDescent="0.2">
      <c r="G64" s="9"/>
      <c r="J64" s="56"/>
      <c r="K64" s="60"/>
      <c r="L64" s="60"/>
      <c r="M64" s="60"/>
    </row>
    <row r="65" spans="7:13" x14ac:dyDescent="0.2">
      <c r="G65" s="9"/>
      <c r="J65" s="56"/>
      <c r="K65" s="58"/>
      <c r="L65" s="58"/>
      <c r="M65" s="58"/>
    </row>
    <row r="66" spans="7:13" x14ac:dyDescent="0.2">
      <c r="G66" s="9"/>
    </row>
  </sheetData>
  <mergeCells count="21">
    <mergeCell ref="A2:G2"/>
    <mergeCell ref="A3:C3"/>
    <mergeCell ref="E5:F5"/>
    <mergeCell ref="A5:A6"/>
    <mergeCell ref="K64:M64"/>
    <mergeCell ref="B5:B6"/>
    <mergeCell ref="C5:D5"/>
    <mergeCell ref="E28:G28"/>
    <mergeCell ref="E29:G29"/>
    <mergeCell ref="E30:G30"/>
    <mergeCell ref="E31:G31"/>
    <mergeCell ref="G5:G6"/>
    <mergeCell ref="E26:G26"/>
    <mergeCell ref="E27:G27"/>
    <mergeCell ref="D25:G25"/>
    <mergeCell ref="K65:M65"/>
    <mergeCell ref="J59:M59"/>
    <mergeCell ref="K60:M60"/>
    <mergeCell ref="K61:M61"/>
    <mergeCell ref="K62:M62"/>
    <mergeCell ref="K63:M63"/>
  </mergeCells>
  <printOptions horizontalCentered="1" verticalCentered="1"/>
  <pageMargins left="0" right="0" top="0" bottom="0" header="0" footer="0"/>
  <pageSetup paperSize="9" orientation="portrait" r:id="rId1"/>
  <headerFooter alignWithMargins="0"/>
  <ignoredErrors>
    <ignoredError sqref="S7:S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2022-12-19T07:21:05Z</cp:lastPrinted>
  <dcterms:created xsi:type="dcterms:W3CDTF">2015-11-19T06:10:33Z</dcterms:created>
  <dcterms:modified xsi:type="dcterms:W3CDTF">2022-12-19T07:21:28Z</dcterms:modified>
</cp:coreProperties>
</file>