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825" yWindow="-315" windowWidth="15600" windowHeight="10230" tabRatio="160"/>
  </bookViews>
  <sheets>
    <sheet name="page1" sheetId="89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m" localSheetId="0">#REF!</definedName>
    <definedName name="\m">#REF!</definedName>
    <definedName name="\s" localSheetId="0">#REF!</definedName>
    <definedName name="\s">#REF!</definedName>
    <definedName name="\v" localSheetId="0">#REF!</definedName>
    <definedName name="\v">#REF!</definedName>
    <definedName name="\x" localSheetId="0">#REF!</definedName>
    <definedName name="\x">#REF!</definedName>
    <definedName name="\z" localSheetId="0">#REF!</definedName>
    <definedName name="\z">#REF!</definedName>
    <definedName name="_\K" localSheetId="0">#REF!</definedName>
    <definedName name="_\K">#REF!</definedName>
    <definedName name="_New3" localSheetId="0">#REF!</definedName>
    <definedName name="_New3">#REF!</definedName>
    <definedName name="aaa" localSheetId="0">#REF!</definedName>
    <definedName name="aaa">#REF!</definedName>
    <definedName name="adv" localSheetId="0">#REF!</definedName>
    <definedName name="adv">#REF!</definedName>
    <definedName name="ag" localSheetId="0">#REF!</definedName>
    <definedName name="ag">#REF!</definedName>
    <definedName name="dfd" localSheetId="0">#REF!</definedName>
    <definedName name="dfd">#REF!</definedName>
    <definedName name="gdfd" localSheetId="0">#REF!</definedName>
    <definedName name="gdfd">#REF!</definedName>
    <definedName name="jjk" localSheetId="0">#REF!</definedName>
    <definedName name="jjk">#REF!</definedName>
    <definedName name="love" localSheetId="0">#REF!</definedName>
    <definedName name="love">#REF!</definedName>
    <definedName name="m" localSheetId="0">#REF!</definedName>
    <definedName name="m">#REF!</definedName>
    <definedName name="_xlnm.Print_Area" localSheetId="0">page1!$A$1:$I$53</definedName>
    <definedName name="Print_Area_MI" localSheetId="0">#REF!</definedName>
    <definedName name="Print_Area_MI">#REF!</definedName>
    <definedName name="q" localSheetId="0">'[1]52 to 54'!#REF!</definedName>
    <definedName name="q">'[2]52 to 54'!#REF!</definedName>
    <definedName name="s" localSheetId="0">#REF!</definedName>
    <definedName name="s">#REF!</definedName>
    <definedName name="t" localSheetId="0">#REF!</definedName>
    <definedName name="t">#REF!</definedName>
    <definedName name="u" localSheetId="0">#REF!</definedName>
    <definedName name="u">#REF!</definedName>
  </definedNames>
  <calcPr calcId="144525"/>
  <fileRecoveryPr autoRecover="0"/>
</workbook>
</file>

<file path=xl/calcChain.xml><?xml version="1.0" encoding="utf-8"?>
<calcChain xmlns="http://schemas.openxmlformats.org/spreadsheetml/2006/main">
  <c r="R69" i="89" l="1"/>
  <c r="N69" i="89"/>
  <c r="T70" i="89" l="1"/>
  <c r="P70" i="89"/>
  <c r="E9" i="89"/>
  <c r="G9" i="89"/>
  <c r="H9" i="89"/>
  <c r="D9" i="89"/>
  <c r="F9" i="89" l="1"/>
  <c r="N8" i="89" l="1"/>
  <c r="M8" i="89" s="1"/>
  <c r="Q8" i="89"/>
  <c r="N9" i="89"/>
  <c r="Q9" i="89"/>
  <c r="T9" i="89" l="1"/>
  <c r="T8" i="89"/>
  <c r="M9" i="89"/>
  <c r="Q6" i="89"/>
  <c r="N6" i="89"/>
  <c r="T67" i="89"/>
  <c r="R66" i="89"/>
  <c r="P67" i="89"/>
  <c r="N66" i="89"/>
  <c r="F23" i="89"/>
  <c r="C23" i="89"/>
  <c r="T6" i="89" l="1"/>
  <c r="M6" i="89"/>
  <c r="I23" i="89"/>
  <c r="B23" i="89"/>
  <c r="R54" i="89" l="1"/>
  <c r="T55" i="89"/>
  <c r="P55" i="89"/>
  <c r="N54" i="89"/>
  <c r="C22" i="89"/>
  <c r="F22" i="89"/>
  <c r="B22" i="89" l="1"/>
  <c r="I22" i="89"/>
  <c r="F21" i="89" l="1"/>
  <c r="C21" i="89"/>
  <c r="F20" i="89"/>
  <c r="C20" i="89"/>
  <c r="F19" i="89"/>
  <c r="C19" i="89"/>
  <c r="C17" i="89"/>
  <c r="I17" i="89" s="1"/>
  <c r="C16" i="89"/>
  <c r="I16" i="89" s="1"/>
  <c r="C15" i="89"/>
  <c r="I15" i="89" s="1"/>
  <c r="F14" i="89"/>
  <c r="C14" i="89"/>
  <c r="I14" i="89" s="1"/>
  <c r="F13" i="89"/>
  <c r="C13" i="89"/>
  <c r="I13" i="89" s="1"/>
  <c r="F12" i="89"/>
  <c r="C12" i="89"/>
  <c r="F11" i="89"/>
  <c r="C11" i="89"/>
  <c r="F24" i="89"/>
  <c r="C24" i="89"/>
  <c r="B24" i="89" l="1"/>
  <c r="I19" i="89"/>
  <c r="I20" i="89"/>
  <c r="B17" i="89"/>
  <c r="B16" i="89"/>
  <c r="I11" i="89"/>
  <c r="B12" i="89"/>
  <c r="I21" i="89"/>
  <c r="I12" i="89"/>
  <c r="B13" i="89"/>
  <c r="B20" i="89"/>
  <c r="B14" i="89"/>
  <c r="I24" i="89"/>
  <c r="B11" i="89"/>
  <c r="B15" i="89"/>
  <c r="B19" i="89"/>
  <c r="B21" i="89"/>
  <c r="T58" i="89" l="1"/>
  <c r="R57" i="89"/>
  <c r="P58" i="89"/>
  <c r="N57" i="89"/>
  <c r="T61" i="89" l="1"/>
  <c r="R60" i="89"/>
  <c r="P61" i="89"/>
  <c r="N60" i="89"/>
  <c r="T64" i="89" l="1"/>
  <c r="R63" i="89" l="1"/>
  <c r="N63" i="89"/>
  <c r="P64" i="89" l="1"/>
  <c r="C9" i="89" l="1"/>
  <c r="B9" i="89" l="1"/>
  <c r="I9" i="89"/>
  <c r="F8" i="89" l="1"/>
  <c r="C8" i="89"/>
  <c r="F7" i="89"/>
  <c r="C7" i="89"/>
  <c r="B7" i="89" l="1"/>
  <c r="I7" i="89"/>
  <c r="B8" i="89"/>
  <c r="I8" i="89"/>
  <c r="W9" i="89" l="1"/>
  <c r="Y9" i="89"/>
  <c r="W6" i="89" l="1"/>
  <c r="Z9" i="89"/>
  <c r="Z6" i="89"/>
  <c r="X9" i="89"/>
  <c r="AA9" i="89"/>
  <c r="AB9" i="89"/>
  <c r="X8" i="89"/>
  <c r="Y8" i="89"/>
  <c r="AA8" i="89"/>
  <c r="AB8" i="89"/>
  <c r="X7" i="89"/>
  <c r="Y7" i="89"/>
  <c r="AA7" i="89"/>
  <c r="AB7" i="89"/>
  <c r="Z8" i="89" l="1"/>
  <c r="W8" i="89"/>
  <c r="Q7" i="89"/>
  <c r="Z7" i="89" s="1"/>
  <c r="N7" i="89"/>
  <c r="M7" i="89" l="1"/>
  <c r="W7" i="89"/>
  <c r="T7" i="89"/>
  <c r="T52" i="89" l="1"/>
  <c r="T46" i="89"/>
  <c r="T49" i="89"/>
  <c r="R51" i="89"/>
  <c r="R45" i="89"/>
  <c r="R48" i="89"/>
  <c r="P52" i="89"/>
  <c r="P46" i="89"/>
  <c r="P49" i="89"/>
  <c r="N51" i="89"/>
  <c r="N45" i="89"/>
  <c r="N48" i="89"/>
  <c r="T34" i="89" l="1"/>
  <c r="T37" i="89"/>
  <c r="T40" i="89"/>
  <c r="R39" i="89"/>
  <c r="R33" i="89"/>
  <c r="R36" i="89"/>
  <c r="P34" i="89"/>
  <c r="P37" i="89"/>
  <c r="P40" i="89"/>
  <c r="P43" i="89"/>
  <c r="N42" i="89"/>
  <c r="N39" i="89"/>
  <c r="N33" i="89"/>
  <c r="N36" i="89"/>
  <c r="T43" i="89" l="1"/>
  <c r="R42" i="89"/>
</calcChain>
</file>

<file path=xl/sharedStrings.xml><?xml version="1.0" encoding="utf-8"?>
<sst xmlns="http://schemas.openxmlformats.org/spreadsheetml/2006/main" count="121" uniqueCount="58">
  <si>
    <t>FY</t>
  </si>
  <si>
    <t>Trade 
Balance</t>
  </si>
  <si>
    <t>March</t>
  </si>
  <si>
    <t>May</t>
  </si>
  <si>
    <t>June</t>
  </si>
  <si>
    <t>Total</t>
  </si>
  <si>
    <t>Exports *</t>
  </si>
  <si>
    <t>Imports **</t>
  </si>
  <si>
    <t>Normal</t>
  </si>
  <si>
    <t>Border</t>
  </si>
  <si>
    <t>B-Exp</t>
  </si>
  <si>
    <t>N-Exp</t>
  </si>
  <si>
    <t>B-Imp</t>
  </si>
  <si>
    <t>N-Imp</t>
  </si>
  <si>
    <t>August</t>
  </si>
  <si>
    <t>September</t>
  </si>
  <si>
    <t>October</t>
  </si>
  <si>
    <t>December</t>
  </si>
  <si>
    <t>**  All imports include draw-back items</t>
  </si>
  <si>
    <t xml:space="preserve">*   All exports include re-export   </t>
  </si>
  <si>
    <t xml:space="preserve">November </t>
  </si>
  <si>
    <t>Total Trade</t>
  </si>
  <si>
    <t xml:space="preserve">January </t>
  </si>
  <si>
    <t xml:space="preserve">February </t>
  </si>
  <si>
    <t xml:space="preserve">April </t>
  </si>
  <si>
    <t xml:space="preserve">July  </t>
  </si>
  <si>
    <t>compare</t>
  </si>
  <si>
    <t>Trade Balance</t>
  </si>
  <si>
    <t>Total Exp</t>
  </si>
  <si>
    <t>Total Imp</t>
  </si>
  <si>
    <t>2021 July</t>
  </si>
  <si>
    <t>2021 June</t>
  </si>
  <si>
    <t>2021 Sept</t>
  </si>
  <si>
    <t>2021 Aug</t>
  </si>
  <si>
    <t>2021 Oct</t>
  </si>
  <si>
    <t>2021 Nov</t>
  </si>
  <si>
    <t>2021 Dec</t>
  </si>
  <si>
    <t>2022  Jan</t>
  </si>
  <si>
    <t>2022  Feb</t>
  </si>
  <si>
    <t>2022  Mar</t>
  </si>
  <si>
    <t>2022 Apr</t>
  </si>
  <si>
    <t>2022 May</t>
  </si>
  <si>
    <t>2021-2022
(April-March)</t>
  </si>
  <si>
    <t>2020-2021 
(April-March)</t>
  </si>
  <si>
    <t>2022-2023
(April-May)</t>
  </si>
  <si>
    <t>2019-20</t>
  </si>
  <si>
    <t xml:space="preserve">                              Myanma Petrochemical Enterprise.</t>
  </si>
  <si>
    <t xml:space="preserve">                              Oil and Gas Planning Department.</t>
  </si>
  <si>
    <t xml:space="preserve">                              Myanma Oil and Gas Enterprise.</t>
  </si>
  <si>
    <t xml:space="preserve">                              Myanmar National Airlines.</t>
  </si>
  <si>
    <t xml:space="preserve">                              Myanmar Airways International.</t>
  </si>
  <si>
    <t>2022 June</t>
  </si>
  <si>
    <t>2022-2023
(April-June)</t>
  </si>
  <si>
    <t>1 of 1</t>
  </si>
  <si>
    <t>1.2 NORMAL AND BORDER TRADE</t>
  </si>
  <si>
    <t>Million US$</t>
  </si>
  <si>
    <t xml:space="preserve">                              Department of Electric Power Planning.</t>
  </si>
  <si>
    <t xml:space="preserve">          Sources:      Customs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</si>
</sst>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&quot;€&quot;\ #,##0;\-&quot;€&quot;\ #,##0"/>
    <numFmt numFmtId="167" formatCode="0.0_)"/>
    <numFmt numFmtId="168" formatCode="#,##0.0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Helv"/>
    </font>
    <font>
      <sz val="12"/>
      <name val="Times New Roman"/>
      <family val="1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8F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9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5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5" fontId="9" fillId="0" borderId="0"/>
    <xf numFmtId="0" fontId="7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0" fontId="10" fillId="0" borderId="0"/>
    <xf numFmtId="166" fontId="9" fillId="0" borderId="0"/>
    <xf numFmtId="166" fontId="9" fillId="0" borderId="0"/>
    <xf numFmtId="166" fontId="9" fillId="0" borderId="0"/>
    <xf numFmtId="165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6" fontId="9" fillId="0" borderId="0"/>
    <xf numFmtId="165" fontId="9" fillId="0" borderId="0"/>
    <xf numFmtId="165" fontId="9" fillId="0" borderId="0"/>
    <xf numFmtId="165" fontId="9" fillId="0" borderId="0"/>
    <xf numFmtId="166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" fillId="0" borderId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9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5" borderId="4" applyNumberFormat="0" applyAlignment="0" applyProtection="0"/>
    <xf numFmtId="0" fontId="24" fillId="19" borderId="5" applyNumberFormat="0" applyAlignment="0" applyProtection="0"/>
    <xf numFmtId="43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4" applyNumberFormat="0" applyAlignment="0" applyProtection="0"/>
    <xf numFmtId="0" fontId="31" fillId="0" borderId="9" applyNumberFormat="0" applyFill="0" applyAlignment="0" applyProtection="0"/>
    <xf numFmtId="0" fontId="32" fillId="11" borderId="0" applyNumberFormat="0" applyBorder="0" applyAlignment="0" applyProtection="0"/>
    <xf numFmtId="0" fontId="13" fillId="0" borderId="0"/>
    <xf numFmtId="0" fontId="8" fillId="7" borderId="10" applyNumberFormat="0" applyFont="0" applyAlignment="0" applyProtection="0"/>
    <xf numFmtId="0" fontId="33" fillId="5" borderId="11" applyNumberFormat="0" applyAlignment="0" applyProtection="0"/>
    <xf numFmtId="0" fontId="34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33" fillId="0" borderId="23" applyNumberFormat="0" applyFill="0" applyAlignment="0" applyProtection="0"/>
    <xf numFmtId="0" fontId="33" fillId="5" borderId="22" applyNumberFormat="0" applyAlignment="0" applyProtection="0"/>
    <xf numFmtId="0" fontId="8" fillId="7" borderId="21" applyNumberFormat="0" applyFont="0" applyAlignment="0" applyProtection="0"/>
    <xf numFmtId="0" fontId="30" fillId="6" borderId="20" applyNumberFormat="0" applyAlignment="0" applyProtection="0"/>
    <xf numFmtId="43" fontId="8" fillId="0" borderId="0" applyFont="0" applyFill="0" applyBorder="0" applyAlignment="0" applyProtection="0"/>
    <xf numFmtId="0" fontId="23" fillId="5" borderId="20" applyNumberFormat="0" applyAlignment="0" applyProtection="0"/>
    <xf numFmtId="0" fontId="23" fillId="5" borderId="16" applyNumberFormat="0" applyAlignment="0" applyProtection="0"/>
    <xf numFmtId="43" fontId="8" fillId="0" borderId="0" applyFont="0" applyFill="0" applyBorder="0" applyAlignment="0" applyProtection="0"/>
    <xf numFmtId="0" fontId="30" fillId="6" borderId="16" applyNumberFormat="0" applyAlignment="0" applyProtection="0"/>
    <xf numFmtId="0" fontId="8" fillId="7" borderId="17" applyNumberFormat="0" applyFont="0" applyAlignment="0" applyProtection="0"/>
    <xf numFmtId="0" fontId="33" fillId="5" borderId="18" applyNumberFormat="0" applyAlignment="0" applyProtection="0"/>
    <xf numFmtId="0" fontId="33" fillId="0" borderId="19" applyNumberFormat="0" applyFill="0" applyAlignment="0" applyProtection="0"/>
    <xf numFmtId="0" fontId="8" fillId="0" borderId="0"/>
  </cellStyleXfs>
  <cellXfs count="90">
    <xf numFmtId="0" fontId="0" fillId="0" borderId="0" xfId="0"/>
    <xf numFmtId="165" fontId="4" fillId="0" borderId="0" xfId="0" applyNumberFormat="1" applyFont="1" applyAlignment="1">
      <alignment horizontal="right"/>
    </xf>
    <xf numFmtId="0" fontId="5" fillId="4" borderId="0" xfId="0" applyFont="1" applyFill="1" applyBorder="1" applyAlignment="1">
      <alignment horizontal="left" vertical="center" indent="1"/>
    </xf>
    <xf numFmtId="0" fontId="4" fillId="3" borderId="0" xfId="0" applyFont="1" applyFill="1"/>
    <xf numFmtId="43" fontId="4" fillId="0" borderId="0" xfId="1" applyFont="1"/>
    <xf numFmtId="0" fontId="11" fillId="2" borderId="0" xfId="1" applyNumberFormat="1" applyFont="1" applyFill="1" applyBorder="1" applyAlignment="1">
      <alignment horizontal="left" vertical="center" indent="1"/>
    </xf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horizontal="right"/>
    </xf>
    <xf numFmtId="168" fontId="4" fillId="0" borderId="0" xfId="0" applyNumberFormat="1" applyFont="1"/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8" fontId="36" fillId="2" borderId="0" xfId="1" applyNumberFormat="1" applyFont="1" applyFill="1" applyBorder="1" applyAlignment="1">
      <alignment horizontal="right" vertical="center" wrapText="1" indent="1"/>
    </xf>
    <xf numFmtId="0" fontId="4" fillId="3" borderId="0" xfId="0" applyFont="1" applyFill="1" applyAlignment="1">
      <alignment horizontal="right"/>
    </xf>
    <xf numFmtId="0" fontId="6" fillId="4" borderId="3" xfId="0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/>
    </xf>
    <xf numFmtId="43" fontId="4" fillId="0" borderId="0" xfId="1" applyFont="1" applyBorder="1" applyAlignment="1">
      <alignment horizontal="left" vertical="center"/>
    </xf>
    <xf numFmtId="168" fontId="8" fillId="4" borderId="15" xfId="1" applyNumberFormat="1" applyFont="1" applyFill="1" applyBorder="1" applyAlignment="1">
      <alignment horizontal="right" vertical="center" wrapText="1" indent="1"/>
    </xf>
    <xf numFmtId="168" fontId="8" fillId="3" borderId="2" xfId="41" applyNumberFormat="1" applyFont="1" applyFill="1" applyBorder="1" applyAlignment="1">
      <alignment horizontal="right" vertical="center" wrapText="1" inden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43" fontId="6" fillId="4" borderId="0" xfId="1" applyFont="1" applyFill="1" applyBorder="1" applyAlignment="1">
      <alignment horizontal="left" vertical="center" wrapText="1" indent="1"/>
    </xf>
    <xf numFmtId="168" fontId="8" fillId="3" borderId="15" xfId="41" applyNumberFormat="1" applyFont="1" applyFill="1" applyBorder="1" applyAlignment="1">
      <alignment horizontal="right" vertical="center" wrapText="1" indent="1"/>
    </xf>
    <xf numFmtId="0" fontId="6" fillId="3" borderId="3" xfId="0" applyFont="1" applyFill="1" applyBorder="1" applyAlignment="1">
      <alignment horizontal="left" vertical="center" indent="1"/>
    </xf>
    <xf numFmtId="43" fontId="6" fillId="21" borderId="0" xfId="1" applyFont="1" applyFill="1" applyBorder="1" applyAlignment="1">
      <alignment horizontal="left" vertical="center" wrapText="1" indent="1"/>
    </xf>
    <xf numFmtId="43" fontId="4" fillId="3" borderId="0" xfId="1" applyFont="1" applyFill="1"/>
    <xf numFmtId="0" fontId="5" fillId="3" borderId="0" xfId="0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/>
    <xf numFmtId="165" fontId="4" fillId="3" borderId="0" xfId="0" applyNumberFormat="1" applyFont="1" applyFill="1" applyAlignment="1"/>
    <xf numFmtId="0" fontId="4" fillId="3" borderId="0" xfId="0" applyFont="1" applyFill="1" applyAlignment="1">
      <alignment vertical="top"/>
    </xf>
    <xf numFmtId="168" fontId="4" fillId="3" borderId="0" xfId="0" applyNumberFormat="1" applyFont="1" applyFill="1"/>
    <xf numFmtId="43" fontId="6" fillId="3" borderId="0" xfId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0" borderId="0" xfId="1" applyFont="1" applyAlignment="1">
      <alignment horizontal="left" vertical="center"/>
    </xf>
    <xf numFmtId="43" fontId="4" fillId="0" borderId="0" xfId="1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167" fontId="4" fillId="3" borderId="0" xfId="0" applyNumberFormat="1" applyFont="1" applyFill="1"/>
    <xf numFmtId="165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6" fillId="3" borderId="28" xfId="0" applyFont="1" applyFill="1" applyBorder="1" applyAlignment="1">
      <alignment horizontal="left" vertical="center" indent="1"/>
    </xf>
    <xf numFmtId="168" fontId="36" fillId="2" borderId="0" xfId="1" applyNumberFormat="1" applyFont="1" applyFill="1" applyBorder="1" applyAlignment="1">
      <alignment horizontal="right" vertical="center" wrapText="1" indent="2"/>
    </xf>
    <xf numFmtId="168" fontId="8" fillId="4" borderId="1" xfId="1" applyNumberFormat="1" applyFont="1" applyFill="1" applyBorder="1" applyAlignment="1">
      <alignment horizontal="right" vertical="center" wrapText="1" indent="1"/>
    </xf>
    <xf numFmtId="168" fontId="37" fillId="2" borderId="0" xfId="0" applyNumberFormat="1" applyFont="1" applyFill="1" applyBorder="1" applyAlignment="1">
      <alignment horizontal="right" vertical="center" indent="1"/>
    </xf>
    <xf numFmtId="168" fontId="8" fillId="4" borderId="15" xfId="41" applyNumberFormat="1" applyFont="1" applyFill="1" applyBorder="1" applyAlignment="1">
      <alignment horizontal="right" vertical="center" wrapText="1" indent="1"/>
    </xf>
    <xf numFmtId="168" fontId="8" fillId="4" borderId="2" xfId="41" applyNumberFormat="1" applyFont="1" applyFill="1" applyBorder="1" applyAlignment="1">
      <alignment horizontal="right" vertical="center" wrapText="1" indent="1"/>
    </xf>
    <xf numFmtId="168" fontId="8" fillId="3" borderId="27" xfId="41" applyNumberFormat="1" applyFont="1" applyFill="1" applyBorder="1" applyAlignment="1">
      <alignment horizontal="right" vertical="center" wrapText="1" indent="1"/>
    </xf>
    <xf numFmtId="168" fontId="16" fillId="0" borderId="15" xfId="1" applyNumberFormat="1" applyFont="1" applyFill="1" applyBorder="1" applyAlignment="1">
      <alignment horizontal="right" vertical="center" wrapText="1" indent="1"/>
    </xf>
    <xf numFmtId="168" fontId="16" fillId="0" borderId="1" xfId="1" applyNumberFormat="1" applyFont="1" applyFill="1" applyBorder="1" applyAlignment="1">
      <alignment horizontal="right" vertical="center" wrapText="1" indent="1"/>
    </xf>
    <xf numFmtId="168" fontId="8" fillId="4" borderId="2" xfId="41" applyNumberFormat="1" applyFont="1" applyFill="1" applyBorder="1" applyAlignment="1">
      <alignment horizontal="right" vertical="center" wrapText="1" indent="2"/>
    </xf>
    <xf numFmtId="168" fontId="8" fillId="3" borderId="2" xfId="41" applyNumberFormat="1" applyFont="1" applyFill="1" applyBorder="1" applyAlignment="1">
      <alignment horizontal="right" vertical="center" wrapText="1" indent="2"/>
    </xf>
    <xf numFmtId="168" fontId="8" fillId="3" borderId="15" xfId="41" applyNumberFormat="1" applyFont="1" applyFill="1" applyBorder="1" applyAlignment="1">
      <alignment horizontal="right" vertical="center" wrapText="1" indent="2"/>
    </xf>
    <xf numFmtId="168" fontId="8" fillId="4" borderId="15" xfId="41" applyNumberFormat="1" applyFont="1" applyFill="1" applyBorder="1" applyAlignment="1">
      <alignment horizontal="right" vertical="center" wrapText="1" indent="2"/>
    </xf>
    <xf numFmtId="168" fontId="8" fillId="3" borderId="27" xfId="41" applyNumberFormat="1" applyFont="1" applyFill="1" applyBorder="1" applyAlignment="1">
      <alignment horizontal="right" vertical="center" wrapText="1" indent="2"/>
    </xf>
    <xf numFmtId="168" fontId="8" fillId="4" borderId="15" xfId="1" applyNumberFormat="1" applyFont="1" applyFill="1" applyBorder="1" applyAlignment="1">
      <alignment horizontal="right" vertical="center" wrapText="1" indent="2"/>
    </xf>
    <xf numFmtId="168" fontId="16" fillId="0" borderId="15" xfId="1" applyNumberFormat="1" applyFont="1" applyFill="1" applyBorder="1" applyAlignment="1">
      <alignment horizontal="right" vertical="center" wrapText="1" indent="2"/>
    </xf>
    <xf numFmtId="168" fontId="37" fillId="2" borderId="0" xfId="0" applyNumberFormat="1" applyFont="1" applyFill="1" applyBorder="1" applyAlignment="1">
      <alignment horizontal="right" vertical="center" indent="2"/>
    </xf>
    <xf numFmtId="0" fontId="15" fillId="3" borderId="0" xfId="0" applyFont="1" applyFill="1" applyBorder="1"/>
    <xf numFmtId="0" fontId="38" fillId="3" borderId="0" xfId="0" applyFont="1" applyFill="1" applyBorder="1" applyAlignment="1">
      <alignment horizontal="left" vertical="center"/>
    </xf>
    <xf numFmtId="0" fontId="39" fillId="3" borderId="0" xfId="0" applyFont="1" applyFill="1" applyBorder="1" applyAlignment="1">
      <alignment horizontal="left" vertical="center"/>
    </xf>
    <xf numFmtId="0" fontId="39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horizontal="center" vertical="center"/>
    </xf>
    <xf numFmtId="43" fontId="39" fillId="3" borderId="0" xfId="1" applyFont="1" applyFill="1" applyBorder="1" applyAlignment="1">
      <alignment horizontal="left" vertical="center" indent="1"/>
    </xf>
    <xf numFmtId="168" fontId="15" fillId="3" borderId="0" xfId="1" applyNumberFormat="1" applyFont="1" applyFill="1" applyBorder="1" applyAlignment="1">
      <alignment horizontal="right" vertical="center" wrapText="1" indent="1"/>
    </xf>
    <xf numFmtId="168" fontId="15" fillId="3" borderId="0" xfId="95" applyNumberFormat="1" applyFont="1" applyFill="1" applyBorder="1" applyAlignment="1">
      <alignment horizontal="right" vertical="center" wrapText="1" indent="1"/>
    </xf>
    <xf numFmtId="43" fontId="39" fillId="3" borderId="0" xfId="1" applyFont="1" applyFill="1" applyBorder="1" applyAlignment="1">
      <alignment horizontal="left" vertical="center"/>
    </xf>
    <xf numFmtId="165" fontId="15" fillId="3" borderId="0" xfId="0" applyNumberFormat="1" applyFont="1" applyFill="1" applyBorder="1"/>
    <xf numFmtId="165" fontId="15" fillId="3" borderId="0" xfId="0" applyNumberFormat="1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168" fontId="15" fillId="3" borderId="0" xfId="0" applyNumberFormat="1" applyFont="1" applyFill="1" applyBorder="1" applyAlignment="1">
      <alignment horizontal="left"/>
    </xf>
    <xf numFmtId="168" fontId="15" fillId="3" borderId="0" xfId="0" applyNumberFormat="1" applyFont="1" applyFill="1" applyBorder="1"/>
    <xf numFmtId="168" fontId="15" fillId="3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164" fontId="40" fillId="3" borderId="0" xfId="183" applyNumberFormat="1" applyFont="1" applyFill="1" applyBorder="1" applyAlignment="1">
      <alignment vertical="center"/>
    </xf>
    <xf numFmtId="43" fontId="15" fillId="3" borderId="0" xfId="1" applyFont="1" applyFill="1" applyBorder="1" applyAlignment="1">
      <alignment horizontal="left" vertical="center"/>
    </xf>
    <xf numFmtId="0" fontId="15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4" fillId="0" borderId="0" xfId="0" quotePrefix="1" applyFont="1" applyBorder="1" applyAlignment="1">
      <alignment horizontal="right"/>
    </xf>
    <xf numFmtId="0" fontId="4" fillId="0" borderId="0" xfId="0" quotePrefix="1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3" fontId="4" fillId="3" borderId="0" xfId="1" applyFont="1" applyFill="1" applyBorder="1" applyAlignment="1">
      <alignment vertical="top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4" fillId="3" borderId="0" xfId="1" applyFont="1" applyFill="1" applyBorder="1" applyAlignment="1">
      <alignment horizontal="left" vertical="center"/>
    </xf>
  </cellXfs>
  <cellStyles count="294">
    <cellStyle name="20% - Accent1 2" xfId="196"/>
    <cellStyle name="20% - Accent2 2" xfId="197"/>
    <cellStyle name="20% - Accent3 2" xfId="198"/>
    <cellStyle name="20% - Accent4 2" xfId="199"/>
    <cellStyle name="20% - Accent5 2" xfId="200"/>
    <cellStyle name="20% - Accent6 2" xfId="201"/>
    <cellStyle name="40% - Accent1 2" xfId="202"/>
    <cellStyle name="40% - Accent2 2" xfId="203"/>
    <cellStyle name="40% - Accent3 2" xfId="204"/>
    <cellStyle name="40% - Accent4 2" xfId="205"/>
    <cellStyle name="40% - Accent5 2" xfId="206"/>
    <cellStyle name="40% - Accent6 2" xfId="207"/>
    <cellStyle name="60% - Accent1 2" xfId="208"/>
    <cellStyle name="60% - Accent2 2" xfId="209"/>
    <cellStyle name="60% - Accent3 2" xfId="210"/>
    <cellStyle name="60% - Accent4 2" xfId="211"/>
    <cellStyle name="60% - Accent5 2" xfId="212"/>
    <cellStyle name="60% - Accent6 2" xfId="213"/>
    <cellStyle name="Accent1 2" xfId="214"/>
    <cellStyle name="Accent2 2" xfId="215"/>
    <cellStyle name="Accent3 2" xfId="216"/>
    <cellStyle name="Accent4 2" xfId="217"/>
    <cellStyle name="Accent5 2" xfId="218"/>
    <cellStyle name="Accent6 2" xfId="219"/>
    <cellStyle name="Bad 2" xfId="220"/>
    <cellStyle name="Calculation 2" xfId="221"/>
    <cellStyle name="Calculation 2 2" xfId="287"/>
    <cellStyle name="Calculation 2 3" xfId="286"/>
    <cellStyle name="Check Cell 2" xfId="222"/>
    <cellStyle name="Comma 10" xfId="1"/>
    <cellStyle name="Comma 11" xfId="223"/>
    <cellStyle name="Comma 11 2" xfId="288"/>
    <cellStyle name="Comma 11 3" xfId="285"/>
    <cellStyle name="Comma 2" xfId="2"/>
    <cellStyle name="Comma 2 10" xfId="3"/>
    <cellStyle name="Comma 2 11" xfId="4"/>
    <cellStyle name="Comma 2 12" xfId="5"/>
    <cellStyle name="Comma 2 13" xfId="6"/>
    <cellStyle name="Comma 2 14" xfId="7"/>
    <cellStyle name="Comma 2 15" xfId="8"/>
    <cellStyle name="Comma 2 16" xfId="9"/>
    <cellStyle name="Comma 2 17" xfId="185"/>
    <cellStyle name="Comma 2 18" xfId="240"/>
    <cellStyle name="Comma 2 19" xfId="258"/>
    <cellStyle name="Comma 2 2" xfId="10"/>
    <cellStyle name="Comma 2 2 10" xfId="11"/>
    <cellStyle name="Comma 2 2 11" xfId="12"/>
    <cellStyle name="Comma 2 2 12" xfId="13"/>
    <cellStyle name="Comma 2 2 13" xfId="14"/>
    <cellStyle name="Comma 2 2 14" xfId="15"/>
    <cellStyle name="Comma 2 2 15" xfId="16"/>
    <cellStyle name="Comma 2 2 16" xfId="186"/>
    <cellStyle name="Comma 2 2 17" xfId="241"/>
    <cellStyle name="Comma 2 2 18" xfId="259"/>
    <cellStyle name="Comma 2 2 19" xfId="275"/>
    <cellStyle name="Comma 2 2 2" xfId="17"/>
    <cellStyle name="Comma 2 2 3" xfId="18"/>
    <cellStyle name="Comma 2 2 4" xfId="19"/>
    <cellStyle name="Comma 2 2 5" xfId="20"/>
    <cellStyle name="Comma 2 2 6" xfId="21"/>
    <cellStyle name="Comma 2 2 7" xfId="22"/>
    <cellStyle name="Comma 2 2 8" xfId="23"/>
    <cellStyle name="Comma 2 2 9" xfId="24"/>
    <cellStyle name="Comma 2 20" xfId="276"/>
    <cellStyle name="Comma 2 3" xfId="25"/>
    <cellStyle name="Comma 2 4" xfId="26"/>
    <cellStyle name="Comma 2 5" xfId="27"/>
    <cellStyle name="Comma 2 6" xfId="28"/>
    <cellStyle name="Comma 2 7" xfId="29"/>
    <cellStyle name="Comma 2 8" xfId="30"/>
    <cellStyle name="Comma 2 9" xfId="31"/>
    <cellStyle name="Comma 3" xfId="32"/>
    <cellStyle name="Comma 3 10" xfId="33"/>
    <cellStyle name="Comma 3 11" xfId="34"/>
    <cellStyle name="Comma 3 12" xfId="35"/>
    <cellStyle name="Comma 3 13" xfId="36"/>
    <cellStyle name="Comma 3 14" xfId="37"/>
    <cellStyle name="Comma 3 15" xfId="38"/>
    <cellStyle name="Comma 3 16" xfId="39"/>
    <cellStyle name="Comma 3 17" xfId="187"/>
    <cellStyle name="Comma 3 18" xfId="242"/>
    <cellStyle name="Comma 3 19" xfId="263"/>
    <cellStyle name="Comma 3 2" xfId="40"/>
    <cellStyle name="Comma 3 2 10" xfId="41"/>
    <cellStyle name="Comma 3 2 11" xfId="42"/>
    <cellStyle name="Comma 3 2 12" xfId="43"/>
    <cellStyle name="Comma 3 2 13" xfId="44"/>
    <cellStyle name="Comma 3 2 14" xfId="45"/>
    <cellStyle name="Comma 3 2 15" xfId="46"/>
    <cellStyle name="Comma 3 2 16" xfId="184"/>
    <cellStyle name="Comma 3 2 17" xfId="264"/>
    <cellStyle name="Comma 3 2 18" xfId="272"/>
    <cellStyle name="Comma 3 2 2" xfId="47"/>
    <cellStyle name="Comma 3 2 3" xfId="48"/>
    <cellStyle name="Comma 3 2 4" xfId="49"/>
    <cellStyle name="Comma 3 2 5" xfId="50"/>
    <cellStyle name="Comma 3 2 6" xfId="51"/>
    <cellStyle name="Comma 3 2 7" xfId="52"/>
    <cellStyle name="Comma 3 2 8" xfId="53"/>
    <cellStyle name="Comma 3 2 9" xfId="54"/>
    <cellStyle name="Comma 3 20" xfId="274"/>
    <cellStyle name="Comma 3 3" xfId="55"/>
    <cellStyle name="Comma 3 4" xfId="56"/>
    <cellStyle name="Comma 3 5" xfId="57"/>
    <cellStyle name="Comma 3 6" xfId="58"/>
    <cellStyle name="Comma 3 7" xfId="59"/>
    <cellStyle name="Comma 3 8" xfId="60"/>
    <cellStyle name="Comma 3 9" xfId="61"/>
    <cellStyle name="Comma 4" xfId="62"/>
    <cellStyle name="Comma 4 10" xfId="63"/>
    <cellStyle name="Comma 4 11" xfId="64"/>
    <cellStyle name="Comma 4 12" xfId="65"/>
    <cellStyle name="Comma 4 13" xfId="66"/>
    <cellStyle name="Comma 4 14" xfId="67"/>
    <cellStyle name="Comma 4 15" xfId="68"/>
    <cellStyle name="Comma 4 16" xfId="188"/>
    <cellStyle name="Comma 4 17" xfId="243"/>
    <cellStyle name="Comma 4 18" xfId="266"/>
    <cellStyle name="Comma 4 19" xfId="270"/>
    <cellStyle name="Comma 4 2" xfId="69"/>
    <cellStyle name="Comma 4 3" xfId="70"/>
    <cellStyle name="Comma 4 4" xfId="71"/>
    <cellStyle name="Comma 4 5" xfId="72"/>
    <cellStyle name="Comma 4 6" xfId="73"/>
    <cellStyle name="Comma 4 7" xfId="74"/>
    <cellStyle name="Comma 4 8" xfId="75"/>
    <cellStyle name="Comma 4 9" xfId="76"/>
    <cellStyle name="Comma 5" xfId="77"/>
    <cellStyle name="Comma 5 2" xfId="244"/>
    <cellStyle name="Comma 6" xfId="78"/>
    <cellStyle name="Comma 6 2" xfId="245"/>
    <cellStyle name="Comma 7" xfId="79"/>
    <cellStyle name="Comma 7 10" xfId="80"/>
    <cellStyle name="Comma 7 11" xfId="81"/>
    <cellStyle name="Comma 7 12" xfId="82"/>
    <cellStyle name="Comma 7 13" xfId="83"/>
    <cellStyle name="Comma 7 14" xfId="84"/>
    <cellStyle name="Comma 7 15" xfId="85"/>
    <cellStyle name="Comma 7 16" xfId="191"/>
    <cellStyle name="Comma 7 17" xfId="246"/>
    <cellStyle name="Comma 7 18" xfId="268"/>
    <cellStyle name="Comma 7 19" xfId="269"/>
    <cellStyle name="Comma 7 2" xfId="86"/>
    <cellStyle name="Comma 7 3" xfId="87"/>
    <cellStyle name="Comma 7 4" xfId="88"/>
    <cellStyle name="Comma 7 5" xfId="89"/>
    <cellStyle name="Comma 7 6" xfId="90"/>
    <cellStyle name="Comma 7 7" xfId="91"/>
    <cellStyle name="Comma 7 8" xfId="92"/>
    <cellStyle name="Comma 7 9" xfId="93"/>
    <cellStyle name="Comma 8" xfId="94"/>
    <cellStyle name="Comma 8 2" xfId="247"/>
    <cellStyle name="Comma 9" xfId="95"/>
    <cellStyle name="Explanatory Text 2" xfId="224"/>
    <cellStyle name="Good 2" xfId="225"/>
    <cellStyle name="Heading 1 2" xfId="226"/>
    <cellStyle name="Heading 2 2" xfId="227"/>
    <cellStyle name="Heading 3 2" xfId="228"/>
    <cellStyle name="Heading 4 2" xfId="229"/>
    <cellStyle name="Input 2" xfId="230"/>
    <cellStyle name="Input 2 2" xfId="289"/>
    <cellStyle name="Input 2 3" xfId="284"/>
    <cellStyle name="Linked Cell 2" xfId="231"/>
    <cellStyle name="Neutral 2" xfId="232"/>
    <cellStyle name="Normal" xfId="0" builtinId="0"/>
    <cellStyle name="Normal 10" xfId="96"/>
    <cellStyle name="Normal 10 2" xfId="248"/>
    <cellStyle name="Normal 11" xfId="97"/>
    <cellStyle name="Normal 11 2" xfId="249"/>
    <cellStyle name="Normal 12" xfId="98"/>
    <cellStyle name="Normal 13" xfId="99"/>
    <cellStyle name="Normal 14" xfId="100"/>
    <cellStyle name="Normal 14 2" xfId="239"/>
    <cellStyle name="Normal 15" xfId="101"/>
    <cellStyle name="Normal 16" xfId="102"/>
    <cellStyle name="Normal 17" xfId="103"/>
    <cellStyle name="Normal 18" xfId="104"/>
    <cellStyle name="Normal 19" xfId="105"/>
    <cellStyle name="Normal 2" xfId="106"/>
    <cellStyle name="Normal 2 2" xfId="107"/>
    <cellStyle name="Normal 2 2 2" xfId="108"/>
    <cellStyle name="Normal 2 2 2 2" xfId="250"/>
    <cellStyle name="Normal 2 3" xfId="109"/>
    <cellStyle name="Normal 2 3 2" xfId="110"/>
    <cellStyle name="Normal 2 3_Feb(indicator)" xfId="111"/>
    <cellStyle name="Normal 2 4" xfId="112"/>
    <cellStyle name="Normal 2_P-88 to 94(Social)29-10-13(Last)" xfId="113"/>
    <cellStyle name="Normal 20" xfId="114"/>
    <cellStyle name="Normal 21" xfId="115"/>
    <cellStyle name="Normal 22" xfId="116"/>
    <cellStyle name="Normal 23" xfId="117"/>
    <cellStyle name="Normal 24" xfId="118"/>
    <cellStyle name="Normal 25" xfId="119"/>
    <cellStyle name="Normal 26" xfId="120"/>
    <cellStyle name="Normal 27" xfId="121"/>
    <cellStyle name="Normal 28" xfId="122"/>
    <cellStyle name="Normal 29" xfId="123"/>
    <cellStyle name="Normal 3" xfId="124"/>
    <cellStyle name="Normal 3 2" xfId="233"/>
    <cellStyle name="Normal 3 2 2" xfId="251"/>
    <cellStyle name="Normal 30" xfId="125"/>
    <cellStyle name="Normal 31" xfId="126"/>
    <cellStyle name="Normal 32" xfId="127"/>
    <cellStyle name="Normal 33" xfId="128"/>
    <cellStyle name="Normal 34" xfId="129"/>
    <cellStyle name="Normal 35" xfId="130"/>
    <cellStyle name="Normal 36" xfId="131"/>
    <cellStyle name="Normal 37" xfId="132"/>
    <cellStyle name="Normal 38" xfId="133"/>
    <cellStyle name="Normal 39" xfId="134"/>
    <cellStyle name="Normal 4" xfId="135"/>
    <cellStyle name="Normal 4 2" xfId="252"/>
    <cellStyle name="Normal 40" xfId="136"/>
    <cellStyle name="Normal 41" xfId="137"/>
    <cellStyle name="Normal 42" xfId="138"/>
    <cellStyle name="Normal 43" xfId="139"/>
    <cellStyle name="Normal 44" xfId="140"/>
    <cellStyle name="Normal 45" xfId="141"/>
    <cellStyle name="Normal 46" xfId="142"/>
    <cellStyle name="Normal 47" xfId="143"/>
    <cellStyle name="Normal 48" xfId="144"/>
    <cellStyle name="Normal 49" xfId="145"/>
    <cellStyle name="Normal 5" xfId="146"/>
    <cellStyle name="Normal 5 2" xfId="253"/>
    <cellStyle name="Normal 50" xfId="147"/>
    <cellStyle name="Normal 51" xfId="148"/>
    <cellStyle name="Normal 52" xfId="149"/>
    <cellStyle name="Normal 53" xfId="192"/>
    <cellStyle name="Normal 53 2" xfId="277"/>
    <cellStyle name="Normal 53 3" xfId="262"/>
    <cellStyle name="Normal 54" xfId="193"/>
    <cellStyle name="Normal 54 2" xfId="278"/>
    <cellStyle name="Normal 54 3" xfId="261"/>
    <cellStyle name="Normal 55" xfId="194"/>
    <cellStyle name="Normal 55 2" xfId="279"/>
    <cellStyle name="Normal 55 3" xfId="260"/>
    <cellStyle name="Normal 56" xfId="195"/>
    <cellStyle name="Normal 56 2" xfId="280"/>
    <cellStyle name="Normal 56 3" xfId="293"/>
    <cellStyle name="Normal 6" xfId="150"/>
    <cellStyle name="Normal 6 2" xfId="254"/>
    <cellStyle name="Normal 7" xfId="151"/>
    <cellStyle name="Normal 7 2" xfId="255"/>
    <cellStyle name="Normal 8" xfId="152"/>
    <cellStyle name="Normal 8 10" xfId="153"/>
    <cellStyle name="Normal 8 11" xfId="154"/>
    <cellStyle name="Normal 8 12" xfId="155"/>
    <cellStyle name="Normal 8 13" xfId="156"/>
    <cellStyle name="Normal 8 14" xfId="157"/>
    <cellStyle name="Normal 8 15" xfId="158"/>
    <cellStyle name="Normal 8 16" xfId="159"/>
    <cellStyle name="Normal 8 17" xfId="189"/>
    <cellStyle name="Normal 8 18" xfId="256"/>
    <cellStyle name="Normal 8 19" xfId="271"/>
    <cellStyle name="Normal 8 2" xfId="160"/>
    <cellStyle name="Normal 8 2 10" xfId="161"/>
    <cellStyle name="Normal 8 2 11" xfId="162"/>
    <cellStyle name="Normal 8 2 12" xfId="163"/>
    <cellStyle name="Normal 8 2 13" xfId="164"/>
    <cellStyle name="Normal 8 2 14" xfId="165"/>
    <cellStyle name="Normal 8 2 15" xfId="166"/>
    <cellStyle name="Normal 8 2 16" xfId="190"/>
    <cellStyle name="Normal 8 2 17" xfId="273"/>
    <cellStyle name="Normal 8 2 18" xfId="265"/>
    <cellStyle name="Normal 8 2 2" xfId="167"/>
    <cellStyle name="Normal 8 2 3" xfId="168"/>
    <cellStyle name="Normal 8 2 4" xfId="169"/>
    <cellStyle name="Normal 8 2 5" xfId="170"/>
    <cellStyle name="Normal 8 2 6" xfId="171"/>
    <cellStyle name="Normal 8 2 7" xfId="172"/>
    <cellStyle name="Normal 8 2 8" xfId="173"/>
    <cellStyle name="Normal 8 2 9" xfId="174"/>
    <cellStyle name="Normal 8 20" xfId="267"/>
    <cellStyle name="Normal 8 3" xfId="175"/>
    <cellStyle name="Normal 8 4" xfId="176"/>
    <cellStyle name="Normal 8 5" xfId="177"/>
    <cellStyle name="Normal 8 6" xfId="178"/>
    <cellStyle name="Normal 8 7" xfId="179"/>
    <cellStyle name="Normal 8 8" xfId="180"/>
    <cellStyle name="Normal 8 9" xfId="181"/>
    <cellStyle name="Normal 9" xfId="182"/>
    <cellStyle name="Normal 9 2" xfId="257"/>
    <cellStyle name="Note 2" xfId="234"/>
    <cellStyle name="Note 2 2" xfId="290"/>
    <cellStyle name="Note 2 3" xfId="283"/>
    <cellStyle name="Output 2" xfId="235"/>
    <cellStyle name="Output 2 2" xfId="291"/>
    <cellStyle name="Output 2 3" xfId="282"/>
    <cellStyle name="Title 2" xfId="236"/>
    <cellStyle name="Total 2" xfId="237"/>
    <cellStyle name="Total 2 2" xfId="292"/>
    <cellStyle name="Total 2 3" xfId="281"/>
    <cellStyle name="Warning Text" xfId="183" builtinId="11"/>
    <cellStyle name="Warning Text 2" xfId="238"/>
  </cellStyles>
  <dxfs count="0"/>
  <tableStyles count="0" defaultTableStyle="TableStyleMedium9" defaultPivotStyle="PivotStyleLight16"/>
  <colors>
    <mruColors>
      <color rgb="FFCC3300"/>
      <color rgb="FFF8F8F8"/>
      <color rgb="FF85312F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858934023023213E-2"/>
          <c:y val="2.4548619631041373E-2"/>
          <c:w val="0.97719106099391884"/>
          <c:h val="0.5666523938157365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1.1947727710285522E-3"/>
                  <c:y val="1.183688717742398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82-48A0-8D8B-C366FF9D13B0}"/>
                </c:ext>
              </c:extLst>
            </c:dLbl>
            <c:dLbl>
              <c:idx val="3"/>
              <c:layout>
                <c:manualLayout>
                  <c:x val="-1.6042536391583716E-3"/>
                  <c:y val="-1.722225415253750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82-48A0-8D8B-C366FF9D13B0}"/>
                </c:ext>
              </c:extLst>
            </c:dLbl>
            <c:dLbl>
              <c:idx val="6"/>
              <c:layout>
                <c:manualLayout>
                  <c:x val="1.8301284970503114E-3"/>
                  <c:y val="-4.341431533413022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82-48A0-8D8B-C366FF9D13B0}"/>
                </c:ext>
              </c:extLst>
            </c:dLbl>
            <c:dLbl>
              <c:idx val="9"/>
              <c:layout>
                <c:manualLayout>
                  <c:x val="-1.2469806305087007E-5"/>
                  <c:y val="-8.292671701417244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82-48A0-8D8B-C366FF9D13B0}"/>
                </c:ext>
              </c:extLst>
            </c:dLbl>
            <c:dLbl>
              <c:idx val="10"/>
              <c:layout>
                <c:manualLayout>
                  <c:x val="-1.8414852511544624E-3"/>
                  <c:y val="-2.7777777777782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82-48A0-8D8B-C366FF9D13B0}"/>
                </c:ext>
              </c:extLst>
            </c:dLbl>
            <c:dLbl>
              <c:idx val="12"/>
              <c:layout>
                <c:manualLayout>
                  <c:x val="7.1010438028076904E-5"/>
                  <c:y val="-9.2117363066843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82-48A0-8D8B-C366FF9D13B0}"/>
                </c:ext>
              </c:extLst>
            </c:dLbl>
            <c:dLbl>
              <c:idx val="15"/>
              <c:layout>
                <c:manualLayout>
                  <c:x val="2.1041307888387275E-3"/>
                  <c:y val="-4.8006556506198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82-48A0-8D8B-C366FF9D13B0}"/>
                </c:ext>
              </c:extLst>
            </c:dLbl>
            <c:dLbl>
              <c:idx val="18"/>
              <c:layout>
                <c:manualLayout>
                  <c:x val="-2.6488149716723005E-3"/>
                  <c:y val="-6.8082926262849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82-48A0-8D8B-C366FF9D13B0}"/>
                </c:ext>
              </c:extLst>
            </c:dLbl>
            <c:dLbl>
              <c:idx val="19"/>
              <c:layout>
                <c:manualLayout>
                  <c:x val="0"/>
                  <c:y val="2.4305555555555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82-48A0-8D8B-C366FF9D13B0}"/>
                </c:ext>
              </c:extLst>
            </c:dLbl>
            <c:dLbl>
              <c:idx val="21"/>
              <c:layout>
                <c:manualLayout>
                  <c:x val="1.8301498710921924E-3"/>
                  <c:y val="9.434288452134569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82-48A0-8D8B-C366FF9D13B0}"/>
                </c:ext>
              </c:extLst>
            </c:dLbl>
            <c:dLbl>
              <c:idx val="22"/>
              <c:layout>
                <c:manualLayout>
                  <c:x val="0"/>
                  <c:y val="2.7777777777782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82-48A0-8D8B-C366FF9D13B0}"/>
                </c:ext>
              </c:extLst>
            </c:dLbl>
            <c:dLbl>
              <c:idx val="24"/>
              <c:layout>
                <c:manualLayout>
                  <c:x val="0"/>
                  <c:y val="-8.933641415722826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82-48A0-8D8B-C366FF9D13B0}"/>
                </c:ext>
              </c:extLst>
            </c:dLbl>
            <c:dLbl>
              <c:idx val="27"/>
              <c:layout>
                <c:manualLayout>
                  <c:x val="0"/>
                  <c:y val="-5.01552761881096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82-48A0-8D8B-C366FF9D13B0}"/>
                </c:ext>
              </c:extLst>
            </c:dLbl>
            <c:dLbl>
              <c:idx val="30"/>
              <c:layout>
                <c:manualLayout>
                  <c:x val="-1.733581351038622E-6"/>
                  <c:y val="-1.66416520099158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82-48A0-8D8B-C366FF9D13B0}"/>
                </c:ext>
              </c:extLst>
            </c:dLbl>
            <c:dLbl>
              <c:idx val="33"/>
              <c:layout>
                <c:manualLayout>
                  <c:x val="1.5111495284593291E-3"/>
                  <c:y val="6.950870531147460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82-48A0-8D8B-C366FF9D13B0}"/>
                </c:ext>
              </c:extLst>
            </c:dLbl>
            <c:dLbl>
              <c:idx val="36"/>
              <c:layout>
                <c:manualLayout>
                  <c:x val="-1.1662438565441564E-4"/>
                  <c:y val="-1.160551960707882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82-48A0-8D8B-C366FF9D13B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page1!$N$33:$N$69</c:f>
              <c:numCache>
                <c:formatCode>General</c:formatCode>
                <c:ptCount val="37"/>
                <c:pt idx="0" formatCode="0.0">
                  <c:v>468.8</c:v>
                </c:pt>
                <c:pt idx="3" formatCode="0.0">
                  <c:v>399.2</c:v>
                </c:pt>
                <c:pt idx="6" formatCode="0.0">
                  <c:v>401.5</c:v>
                </c:pt>
                <c:pt idx="9" formatCode="0.0">
                  <c:v>396.1</c:v>
                </c:pt>
                <c:pt idx="12" formatCode="0.0">
                  <c:v>402.6</c:v>
                </c:pt>
                <c:pt idx="15" formatCode="0.0">
                  <c:v>422.1</c:v>
                </c:pt>
                <c:pt idx="18" formatCode="0.0">
                  <c:v>399.2</c:v>
                </c:pt>
                <c:pt idx="21" formatCode="0.0">
                  <c:v>453.2</c:v>
                </c:pt>
                <c:pt idx="24" formatCode="0.0">
                  <c:v>516.5</c:v>
                </c:pt>
                <c:pt idx="27" formatCode="0.0">
                  <c:v>494.2</c:v>
                </c:pt>
                <c:pt idx="30" formatCode="0.0">
                  <c:v>438.4</c:v>
                </c:pt>
                <c:pt idx="33" formatCode="0.0">
                  <c:v>521.9</c:v>
                </c:pt>
                <c:pt idx="36" formatCode="0.0">
                  <c:v>535.4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482-48A0-8D8B-C366FF9D13B0}"/>
            </c:ext>
          </c:extLst>
        </c:ser>
        <c:ser>
          <c:idx val="1"/>
          <c:order val="1"/>
          <c:spPr>
            <a:solidFill>
              <a:srgbClr val="558ED5"/>
            </a:solidFill>
          </c:spPr>
          <c:invertIfNegative val="0"/>
          <c:dLbls>
            <c:dLbl>
              <c:idx val="1"/>
              <c:layout>
                <c:manualLayout>
                  <c:x val="-1.5006976717484395E-3"/>
                  <c:y val="-3.85630410915165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482-48A0-8D8B-C366FF9D13B0}"/>
                </c:ext>
              </c:extLst>
            </c:dLbl>
            <c:dLbl>
              <c:idx val="4"/>
              <c:layout>
                <c:manualLayout>
                  <c:x val="-1.6536223840353161E-3"/>
                  <c:y val="-3.00527548054448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482-48A0-8D8B-C366FF9D13B0}"/>
                </c:ext>
              </c:extLst>
            </c:dLbl>
            <c:dLbl>
              <c:idx val="7"/>
              <c:layout>
                <c:manualLayout>
                  <c:x val="1.5895607464907981E-4"/>
                  <c:y val="-3.40504670323296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482-48A0-8D8B-C366FF9D13B0}"/>
                </c:ext>
              </c:extLst>
            </c:dLbl>
            <c:dLbl>
              <c:idx val="8"/>
              <c:layout>
                <c:manualLayout>
                  <c:x val="0"/>
                  <c:y val="-2.7777777777782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482-48A0-8D8B-C366FF9D13B0}"/>
                </c:ext>
              </c:extLst>
            </c:dLbl>
            <c:dLbl>
              <c:idx val="10"/>
              <c:layout>
                <c:manualLayout>
                  <c:x val="5.8408356288808678E-5"/>
                  <c:y val="-3.03201142849911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482-48A0-8D8B-C366FF9D13B0}"/>
                </c:ext>
              </c:extLst>
            </c:dLbl>
            <c:dLbl>
              <c:idx val="11"/>
              <c:layout>
                <c:manualLayout>
                  <c:x val="-1.4498742234111501E-7"/>
                  <c:y val="-1.7361111111111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482-48A0-8D8B-C366FF9D13B0}"/>
                </c:ext>
              </c:extLst>
            </c:dLbl>
            <c:dLbl>
              <c:idx val="13"/>
              <c:layout>
                <c:manualLayout>
                  <c:x val="-7.9611389736158257E-5"/>
                  <c:y val="-3.85187546648241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482-48A0-8D8B-C366FF9D13B0}"/>
                </c:ext>
              </c:extLst>
            </c:dLbl>
            <c:dLbl>
              <c:idx val="16"/>
              <c:layout>
                <c:manualLayout>
                  <c:x val="0"/>
                  <c:y val="-3.94636251724384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482-48A0-8D8B-C366FF9D13B0}"/>
                </c:ext>
              </c:extLst>
            </c:dLbl>
            <c:dLbl>
              <c:idx val="17"/>
              <c:layout>
                <c:manualLayout>
                  <c:x val="0"/>
                  <c:y val="-1.7361111111111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482-48A0-8D8B-C366FF9D13B0}"/>
                </c:ext>
              </c:extLst>
            </c:dLbl>
            <c:dLbl>
              <c:idx val="19"/>
              <c:layout>
                <c:manualLayout>
                  <c:x val="6.1784209804584815E-17"/>
                  <c:y val="-4.04881101996145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482-48A0-8D8B-C366FF9D13B0}"/>
                </c:ext>
              </c:extLst>
            </c:dLbl>
            <c:dLbl>
              <c:idx val="20"/>
              <c:layout>
                <c:manualLayout>
                  <c:x val="5.2952078369075985E-3"/>
                  <c:y val="-1.772240762514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482-48A0-8D8B-C366FF9D13B0}"/>
                </c:ext>
              </c:extLst>
            </c:dLbl>
            <c:dLbl>
              <c:idx val="22"/>
              <c:layout>
                <c:manualLayout>
                  <c:x val="-1.9261422334155274E-3"/>
                  <c:y val="-2.93468477765983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482-48A0-8D8B-C366FF9D13B0}"/>
                </c:ext>
              </c:extLst>
            </c:dLbl>
            <c:dLbl>
              <c:idx val="23"/>
              <c:layout>
                <c:manualLayout>
                  <c:x val="1.8413402637320801E-3"/>
                  <c:y val="-1.7361111111111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482-48A0-8D8B-C366FF9D13B0}"/>
                </c:ext>
              </c:extLst>
            </c:dLbl>
            <c:dLbl>
              <c:idx val="25"/>
              <c:layout>
                <c:manualLayout>
                  <c:x val="1.4705619723277641E-3"/>
                  <c:y val="-3.8338978321978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482-48A0-8D8B-C366FF9D13B0}"/>
                </c:ext>
              </c:extLst>
            </c:dLbl>
            <c:dLbl>
              <c:idx val="26"/>
              <c:layout>
                <c:manualLayout>
                  <c:x val="0"/>
                  <c:y val="-1.041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482-48A0-8D8B-C366FF9D13B0}"/>
                </c:ext>
              </c:extLst>
            </c:dLbl>
            <c:dLbl>
              <c:idx val="28"/>
              <c:layout>
                <c:manualLayout>
                  <c:x val="-1.7640079693761301E-3"/>
                  <c:y val="-4.30070604050983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482-48A0-8D8B-C366FF9D13B0}"/>
                </c:ext>
              </c:extLst>
            </c:dLbl>
            <c:dLbl>
              <c:idx val="29"/>
              <c:layout>
                <c:manualLayout>
                  <c:x val="0"/>
                  <c:y val="-1.7361111111111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482-48A0-8D8B-C366FF9D13B0}"/>
                </c:ext>
              </c:extLst>
            </c:dLbl>
            <c:dLbl>
              <c:idx val="31"/>
              <c:layout>
                <c:manualLayout>
                  <c:x val="-8.5446293687403045E-5"/>
                  <c:y val="-4.04076031636625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482-48A0-8D8B-C366FF9D13B0}"/>
                </c:ext>
              </c:extLst>
            </c:dLbl>
            <c:dLbl>
              <c:idx val="32"/>
              <c:layout>
                <c:manualLayout>
                  <c:x val="0"/>
                  <c:y val="-1.041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482-48A0-8D8B-C366FF9D13B0}"/>
                </c:ext>
              </c:extLst>
            </c:dLbl>
            <c:dLbl>
              <c:idx val="34"/>
              <c:layout>
                <c:manualLayout>
                  <c:x val="2.4758196276517626E-4"/>
                  <c:y val="-4.77571696629689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482-48A0-8D8B-C366FF9D13B0}"/>
                </c:ext>
              </c:extLst>
            </c:dLbl>
            <c:dLbl>
              <c:idx val="35"/>
              <c:layout>
                <c:manualLayout>
                  <c:x val="0"/>
                  <c:y val="-2.7777777777782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482-48A0-8D8B-C366FF9D13B0}"/>
                </c:ext>
              </c:extLst>
            </c:dLbl>
            <c:dLbl>
              <c:idx val="36"/>
              <c:layout>
                <c:manualLayout>
                  <c:x val="0"/>
                  <c:y val="-2.4305555555555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482-48A0-8D8B-C366FF9D13B0}"/>
                </c:ext>
              </c:extLst>
            </c:dLbl>
            <c:dLbl>
              <c:idx val="37"/>
              <c:layout>
                <c:manualLayout>
                  <c:x val="4.956946478511451E-4"/>
                  <c:y val="-4.27680430620257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482-48A0-8D8B-C366FF9D13B0}"/>
                </c:ext>
              </c:extLst>
            </c:dLbl>
            <c:dLbl>
              <c:idx val="38"/>
              <c:layout>
                <c:manualLayout>
                  <c:x val="0"/>
                  <c:y val="-2.08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482-48A0-8D8B-C366FF9D13B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page1!$P$33:$P$70</c:f>
              <c:numCache>
                <c:formatCode>0.0</c:formatCode>
                <c:ptCount val="38"/>
                <c:pt idx="1">
                  <c:v>251.8</c:v>
                </c:pt>
                <c:pt idx="4">
                  <c:v>166.9</c:v>
                </c:pt>
                <c:pt idx="7">
                  <c:v>177.1</c:v>
                </c:pt>
                <c:pt idx="10">
                  <c:v>183.4</c:v>
                </c:pt>
                <c:pt idx="13">
                  <c:v>142.4</c:v>
                </c:pt>
                <c:pt idx="16">
                  <c:v>154.30000000000001</c:v>
                </c:pt>
                <c:pt idx="19">
                  <c:v>189.2</c:v>
                </c:pt>
                <c:pt idx="22">
                  <c:v>167.2</c:v>
                </c:pt>
                <c:pt idx="25">
                  <c:v>132.1</c:v>
                </c:pt>
                <c:pt idx="28">
                  <c:v>122.5</c:v>
                </c:pt>
                <c:pt idx="31">
                  <c:v>123.5</c:v>
                </c:pt>
                <c:pt idx="34">
                  <c:v>174.1</c:v>
                </c:pt>
                <c:pt idx="37">
                  <c:v>188.6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3482-48A0-8D8B-C366FF9D13B0}"/>
            </c:ext>
          </c:extLst>
        </c:ser>
        <c:ser>
          <c:idx val="2"/>
          <c:order val="2"/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7009604568659912E-5"/>
                  <c:y val="-7.346347331584781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482-48A0-8D8B-C366FF9D13B0}"/>
                </c:ext>
              </c:extLst>
            </c:dLbl>
            <c:dLbl>
              <c:idx val="6"/>
              <c:layout>
                <c:manualLayout>
                  <c:x val="9.7035556389965766E-5"/>
                  <c:y val="3.28968467982626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482-48A0-8D8B-C366FF9D13B0}"/>
                </c:ext>
              </c:extLst>
            </c:dLbl>
            <c:dLbl>
              <c:idx val="12"/>
              <c:layout>
                <c:manualLayout>
                  <c:x val="0"/>
                  <c:y val="-3.1690149631293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5.3900120463601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482-48A0-8D8B-C366FF9D13B0}"/>
                </c:ext>
              </c:extLst>
            </c:dLbl>
            <c:dLbl>
              <c:idx val="21"/>
              <c:layout>
                <c:manualLayout>
                  <c:x val="-1.2632111357619784E-7"/>
                  <c:y val="-2.51020364594756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482-48A0-8D8B-C366FF9D13B0}"/>
                </c:ext>
              </c:extLst>
            </c:dLbl>
            <c:dLbl>
              <c:idx val="24"/>
              <c:layout>
                <c:manualLayout>
                  <c:x val="1.4199756377100358E-3"/>
                  <c:y val="-4.13746371782847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482-48A0-8D8B-C366FF9D13B0}"/>
                </c:ext>
              </c:extLst>
            </c:dLbl>
            <c:dLbl>
              <c:idx val="27"/>
              <c:layout>
                <c:manualLayout>
                  <c:x val="-1.685043369301292E-3"/>
                  <c:y val="-3.23763664337134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482-48A0-8D8B-C366FF9D13B0}"/>
                </c:ext>
              </c:extLst>
            </c:dLbl>
            <c:dLbl>
              <c:idx val="30"/>
              <c:layout>
                <c:manualLayout>
                  <c:x val="0"/>
                  <c:y val="-3.7852344272797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1.7022918447350739E-4"/>
                  <c:y val="-3.20698457927320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482-48A0-8D8B-C366FF9D13B0}"/>
                </c:ext>
              </c:extLst>
            </c:dLbl>
            <c:dLbl>
              <c:idx val="36"/>
              <c:layout>
                <c:manualLayout>
                  <c:x val="-3.6911907560931243E-4"/>
                  <c:y val="-4.49165339383656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482-48A0-8D8B-C366FF9D13B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page1!$R$33:$R$69</c:f>
              <c:numCache>
                <c:formatCode>General</c:formatCode>
                <c:ptCount val="37"/>
                <c:pt idx="0" formatCode="0.0">
                  <c:v>913.3</c:v>
                </c:pt>
                <c:pt idx="3" formatCode="0.0">
                  <c:v>649.1</c:v>
                </c:pt>
                <c:pt idx="6" formatCode="0.0">
                  <c:v>848.2</c:v>
                </c:pt>
                <c:pt idx="9" formatCode="0.0">
                  <c:v>861.3</c:v>
                </c:pt>
                <c:pt idx="12" formatCode="0.0">
                  <c:v>723.5</c:v>
                </c:pt>
                <c:pt idx="15" formatCode="0.0">
                  <c:v>900.4</c:v>
                </c:pt>
                <c:pt idx="18" formatCode="0.0">
                  <c:v>980.3</c:v>
                </c:pt>
                <c:pt idx="21" formatCode="0.0">
                  <c:v>967.6</c:v>
                </c:pt>
                <c:pt idx="24" formatCode="0.0">
                  <c:v>912.8</c:v>
                </c:pt>
                <c:pt idx="27" formatCode="0.0">
                  <c:v>1136</c:v>
                </c:pt>
                <c:pt idx="30" formatCode="0.0">
                  <c:v>783.7</c:v>
                </c:pt>
                <c:pt idx="33" formatCode="0.0">
                  <c:v>893.2</c:v>
                </c:pt>
                <c:pt idx="36" formatCode="0.0">
                  <c:v>1018.9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2-3482-48A0-8D8B-C366FF9D13B0}"/>
            </c:ext>
          </c:extLst>
        </c:ser>
        <c:ser>
          <c:idx val="3"/>
          <c:order val="3"/>
          <c:spPr>
            <a:solidFill>
              <a:srgbClr val="948A54"/>
            </a:solidFill>
          </c:spPr>
          <c:invertIfNegative val="0"/>
          <c:dLbls>
            <c:dLbl>
              <c:idx val="1"/>
              <c:layout>
                <c:manualLayout>
                  <c:x val="3.0729834786003712E-3"/>
                  <c:y val="-3.24530683408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378159582339483E-3"/>
                  <c:y val="-2.81451920999338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4265399788382842E-4"/>
                  <c:y val="-3.40872594842031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8.1700090722367736E-5"/>
                  <c:y val="-6.9223886271773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8057377561219441E-3"/>
                  <c:y val="-2.7952866466926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5.27535550950230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8115942028985499E-3"/>
                  <c:y val="-4.7462563938629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6.995599141045039E-17"/>
                  <c:y val="-4.17015724467145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9186296484927081E-3"/>
                  <c:y val="-4.71830539660990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0"/>
                  <c:y val="-4.75005582036360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1.8116206428692547E-3"/>
                  <c:y val="-4.596918758172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0"/>
                  <c:y val="-3.7965060784454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1.3513356752466592E-16"/>
                  <c:y val="-4.2719817145728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>
                <c:manualLayout>
                  <c:x val="1.7559625698963122E-3"/>
                  <c:y val="1.0567679287607596E-3"/>
                </c:manualLayout>
              </c:layout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page1!$T$33:$T$70</c:f>
              <c:numCache>
                <c:formatCode>0.0</c:formatCode>
                <c:ptCount val="38"/>
                <c:pt idx="1">
                  <c:v>937.3</c:v>
                </c:pt>
                <c:pt idx="4">
                  <c:v>782.3</c:v>
                </c:pt>
                <c:pt idx="7">
                  <c:v>1107.3</c:v>
                </c:pt>
                <c:pt idx="10">
                  <c:v>943.2</c:v>
                </c:pt>
                <c:pt idx="13">
                  <c:v>892.4</c:v>
                </c:pt>
                <c:pt idx="16">
                  <c:v>1023.9</c:v>
                </c:pt>
                <c:pt idx="19">
                  <c:v>1150.4000000000001</c:v>
                </c:pt>
                <c:pt idx="22">
                  <c:v>1165.0999999999999</c:v>
                </c:pt>
                <c:pt idx="25">
                  <c:v>1382.7</c:v>
                </c:pt>
                <c:pt idx="28">
                  <c:v>1442.8</c:v>
                </c:pt>
                <c:pt idx="31">
                  <c:v>1069.7</c:v>
                </c:pt>
                <c:pt idx="34">
                  <c:v>1287.4000000000001</c:v>
                </c:pt>
                <c:pt idx="37">
                  <c:v>1406.8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9-3482-48A0-8D8B-C366FF9D1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08911744"/>
        <c:axId val="208823424"/>
      </c:barChart>
      <c:catAx>
        <c:axId val="20891174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208823424"/>
        <c:crosses val="autoZero"/>
        <c:auto val="1"/>
        <c:lblAlgn val="ctr"/>
        <c:lblOffset val="100"/>
        <c:noMultiLvlLbl val="0"/>
      </c:catAx>
      <c:valAx>
        <c:axId val="208823424"/>
        <c:scaling>
          <c:orientation val="minMax"/>
          <c:max val="22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none"/>
        <c:minorTickMark val="none"/>
        <c:tickLblPos val="none"/>
        <c:spPr>
          <a:solidFill>
            <a:schemeClr val="bg1"/>
          </a:solidFill>
          <a:ln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208911744"/>
        <c:crosses val="autoZero"/>
        <c:crossBetween val="between"/>
      </c:valAx>
      <c:spPr>
        <a:solidFill>
          <a:srgbClr val="D9D9D9"/>
        </a:solidFill>
      </c:spPr>
    </c:plotArea>
    <c:plotVisOnly val="1"/>
    <c:dispBlanksAs val="gap"/>
    <c:showDLblsOverMax val="0"/>
  </c:chart>
  <c:spPr>
    <a:solidFill>
      <a:srgbClr val="D9D9D9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74083</xdr:rowOff>
    </xdr:from>
    <xdr:to>
      <xdr:col>9</xdr:col>
      <xdr:colOff>847</xdr:colOff>
      <xdr:row>51</xdr:row>
      <xdr:rowOff>114300</xdr:rowOff>
    </xdr:to>
    <xdr:graphicFrame macro="">
      <xdr:nvGraphicFramePr>
        <xdr:cNvPr id="2" name="Chart 5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163606</xdr:colOff>
      <xdr:row>48</xdr:row>
      <xdr:rowOff>49530</xdr:rowOff>
    </xdr:from>
    <xdr:to>
      <xdr:col>1</xdr:col>
      <xdr:colOff>107738</xdr:colOff>
      <xdr:row>49</xdr:row>
      <xdr:rowOff>131445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63606" y="10046970"/>
          <a:ext cx="94997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Million </a:t>
          </a:r>
          <a:r>
            <a:rPr lang="en-US" sz="1000" b="1" i="0">
              <a:latin typeface="Arial" pitchFamily="34" charset="0"/>
              <a:ea typeface="+mn-ea"/>
              <a:cs typeface="Arial" pitchFamily="34" charset="0"/>
            </a:rPr>
            <a:t>US$ 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676276</xdr:colOff>
      <xdr:row>47</xdr:row>
      <xdr:rowOff>144780</xdr:rowOff>
    </xdr:from>
    <xdr:to>
      <xdr:col>5</xdr:col>
      <xdr:colOff>693210</xdr:colOff>
      <xdr:row>50</xdr:row>
      <xdr:rowOff>53340</xdr:rowOff>
    </xdr:to>
    <xdr:sp macro="" textlink="">
      <xdr:nvSpPr>
        <xdr:cNvPr id="4" name="TextBox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128136" y="9974580"/>
          <a:ext cx="817034" cy="411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Normal    </a:t>
          </a:r>
          <a:r>
            <a:rPr lang="en-US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Imports</a:t>
          </a:r>
        </a:p>
      </xdr:txBody>
    </xdr:sp>
    <xdr:clientData/>
  </xdr:twoCellAnchor>
  <xdr:twoCellAnchor>
    <xdr:from>
      <xdr:col>3</xdr:col>
      <xdr:colOff>388619</xdr:colOff>
      <xdr:row>43</xdr:row>
      <xdr:rowOff>64135</xdr:rowOff>
    </xdr:from>
    <xdr:to>
      <xdr:col>3</xdr:col>
      <xdr:colOff>767502</xdr:colOff>
      <xdr:row>48</xdr:row>
      <xdr:rowOff>38735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 bwMode="auto">
        <a:xfrm>
          <a:off x="3040379" y="9215755"/>
          <a:ext cx="378883" cy="820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vert="vert270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effectLst/>
              <a:latin typeface="Arial" pitchFamily="34" charset="0"/>
              <a:ea typeface="+mn-ea"/>
              <a:cs typeface="Arial" pitchFamily="34" charset="0"/>
            </a:rPr>
            <a:t>Nov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514350</xdr:colOff>
      <xdr:row>43</xdr:row>
      <xdr:rowOff>103081</xdr:rowOff>
    </xdr:from>
    <xdr:to>
      <xdr:col>6</xdr:col>
      <xdr:colOff>96308</xdr:colOff>
      <xdr:row>48</xdr:row>
      <xdr:rowOff>15240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 bwMode="auto">
        <a:xfrm>
          <a:off x="4766310" y="9254701"/>
          <a:ext cx="382058" cy="757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1" fontAlgn="auto" latinLnBrk="0" hangingPunct="1"/>
          <a:r>
            <a:rPr lang="en-US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 </a:t>
          </a:r>
          <a:r>
            <a:rPr lang="en-US" sz="10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Feb </a:t>
          </a:r>
          <a:endParaRPr lang="en-US" sz="10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634154</xdr:colOff>
      <xdr:row>48</xdr:row>
      <xdr:rowOff>94618</xdr:rowOff>
    </xdr:from>
    <xdr:to>
      <xdr:col>3</xdr:col>
      <xdr:colOff>53510</xdr:colOff>
      <xdr:row>49</xdr:row>
      <xdr:rowOff>131787</xdr:rowOff>
    </xdr:to>
    <xdr:sp macro="" textlink="">
      <xdr:nvSpPr>
        <xdr:cNvPr id="16" name="Rectangle 26" descr="Light downward diagonal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2485814" y="10092058"/>
          <a:ext cx="219456" cy="204809"/>
        </a:xfrm>
        <a:prstGeom prst="rect">
          <a:avLst/>
        </a:prstGeom>
        <a:solidFill>
          <a:srgbClr val="00B05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86999</xdr:colOff>
      <xdr:row>43</xdr:row>
      <xdr:rowOff>86785</xdr:rowOff>
    </xdr:from>
    <xdr:to>
      <xdr:col>7</xdr:col>
      <xdr:colOff>436245</xdr:colOff>
      <xdr:row>47</xdr:row>
      <xdr:rowOff>137160</xdr:rowOff>
    </xdr:to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 bwMode="auto">
        <a:xfrm>
          <a:off x="5939159" y="9238405"/>
          <a:ext cx="349246" cy="728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2022 Apr</a:t>
          </a:r>
        </a:p>
      </xdr:txBody>
    </xdr:sp>
    <xdr:clientData/>
  </xdr:twoCellAnchor>
  <xdr:twoCellAnchor>
    <xdr:from>
      <xdr:col>2</xdr:col>
      <xdr:colOff>615950</xdr:colOff>
      <xdr:row>43</xdr:row>
      <xdr:rowOff>82126</xdr:rowOff>
    </xdr:from>
    <xdr:to>
      <xdr:col>3</xdr:col>
      <xdr:colOff>180976</xdr:colOff>
      <xdr:row>48</xdr:row>
      <xdr:rowOff>13335</xdr:rowOff>
    </xdr:to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/>
      </xdr:nvSpPr>
      <xdr:spPr bwMode="auto">
        <a:xfrm>
          <a:off x="2467610" y="9233746"/>
          <a:ext cx="365126" cy="777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 rtl="1">
            <a:defRPr sz="1000"/>
          </a:pPr>
          <a:r>
            <a:rPr lang="en-US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 Oc</a:t>
          </a:r>
          <a:r>
            <a:rPr lang="en-US" sz="1000" b="1" baseline="0">
              <a:effectLst/>
              <a:latin typeface="Arial" pitchFamily="34" charset="0"/>
              <a:ea typeface="+mn-ea"/>
              <a:cs typeface="Arial" pitchFamily="34" charset="0"/>
            </a:rPr>
            <a:t>t</a:t>
          </a:r>
          <a:endParaRPr lang="en-US" sz="10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718184</xdr:colOff>
      <xdr:row>43</xdr:row>
      <xdr:rowOff>84877</xdr:rowOff>
    </xdr:from>
    <xdr:to>
      <xdr:col>5</xdr:col>
      <xdr:colOff>308610</xdr:colOff>
      <xdr:row>48</xdr:row>
      <xdr:rowOff>34077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 bwMode="auto">
        <a:xfrm>
          <a:off x="4170044" y="9236497"/>
          <a:ext cx="390526" cy="795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eaLnBrk="1" fontAlgn="auto" latinLnBrk="0" hangingPunct="1"/>
          <a:r>
            <a:rPr lang="en-US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</a:t>
          </a:r>
          <a:r>
            <a:rPr lang="en-US" sz="10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Jan</a:t>
          </a:r>
          <a:endParaRPr lang="en-US" sz="10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158118</xdr:colOff>
      <xdr:row>43</xdr:row>
      <xdr:rowOff>65826</xdr:rowOff>
    </xdr:from>
    <xdr:to>
      <xdr:col>4</xdr:col>
      <xdr:colOff>548646</xdr:colOff>
      <xdr:row>48</xdr:row>
      <xdr:rowOff>48895</xdr:rowOff>
    </xdr:to>
    <xdr:sp macro="" textlink="">
      <xdr:nvSpPr>
        <xdr:cNvPr id="12" name="TextBox 11"/>
        <xdr:cNvSpPr txBox="1"/>
      </xdr:nvSpPr>
      <xdr:spPr bwMode="auto">
        <a:xfrm rot="16200000">
          <a:off x="3390797" y="9436627"/>
          <a:ext cx="828889" cy="39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square" rtlCol="0" anchor="ctr"/>
        <a:lstStyle/>
        <a:p>
          <a:pPr algn="ctr"/>
          <a:r>
            <a:rPr lang="en-US" sz="1000" b="1">
              <a:latin typeface="Arial" pitchFamily="34" charset="0"/>
              <a:cs typeface="Arial" pitchFamily="34" charset="0"/>
            </a:rPr>
            <a:t>2021</a:t>
          </a:r>
          <a:r>
            <a:rPr lang="en-US" sz="1100" b="1">
              <a:latin typeface="Arial" pitchFamily="34" charset="0"/>
              <a:cs typeface="Arial" pitchFamily="34" charset="0"/>
            </a:rPr>
            <a:t> Dec</a:t>
          </a:r>
        </a:p>
      </xdr:txBody>
    </xdr:sp>
    <xdr:clientData/>
  </xdr:twoCellAnchor>
  <xdr:twoCellAnchor>
    <xdr:from>
      <xdr:col>7</xdr:col>
      <xdr:colOff>654267</xdr:colOff>
      <xdr:row>43</xdr:row>
      <xdr:rowOff>93345</xdr:rowOff>
    </xdr:from>
    <xdr:to>
      <xdr:col>8</xdr:col>
      <xdr:colOff>235164</xdr:colOff>
      <xdr:row>48</xdr:row>
      <xdr:rowOff>25612</xdr:rowOff>
    </xdr:to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 bwMode="auto">
        <a:xfrm>
          <a:off x="6506427" y="9244965"/>
          <a:ext cx="380997" cy="778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2022 May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0.71333</cdr:x>
      <cdr:y>0.80928</cdr:y>
    </cdr:from>
    <cdr:to>
      <cdr:x>0.83898</cdr:x>
      <cdr:y>0.92578</cdr:y>
    </cdr:to>
    <cdr:sp macro="" textlink="">
      <cdr:nvSpPr>
        <cdr:cNvPr id="7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9240" y="2685775"/>
          <a:ext cx="942221" cy="386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91440" tIns="45720" rIns="91440" bIns="4572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Border Imports</a:t>
          </a:r>
        </a:p>
      </cdr:txBody>
    </cdr:sp>
  </cdr:relSizeAnchor>
  <cdr:relSizeAnchor xmlns:cdr="http://schemas.openxmlformats.org/drawingml/2006/chartDrawing">
    <cdr:from>
      <cdr:x>0.3841</cdr:x>
      <cdr:y>0.80731</cdr:y>
    </cdr:from>
    <cdr:to>
      <cdr:x>0.51112</cdr:x>
      <cdr:y>0.92654</cdr:y>
    </cdr:to>
    <cdr:sp macro="" textlink="">
      <cdr:nvSpPr>
        <cdr:cNvPr id="8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0360" y="2679237"/>
          <a:ext cx="952500" cy="39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91440" tIns="45720" rIns="91440" bIns="4572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Border Exports</a:t>
          </a:r>
        </a:p>
      </cdr:txBody>
    </cdr:sp>
  </cdr:relSizeAnchor>
  <cdr:relSizeAnchor xmlns:cdr="http://schemas.openxmlformats.org/drawingml/2006/chartDrawing">
    <cdr:from>
      <cdr:x>0.20654</cdr:x>
      <cdr:y>0.81189</cdr:y>
    </cdr:from>
    <cdr:to>
      <cdr:x>0.3138</cdr:x>
      <cdr:y>0.93054</cdr:y>
    </cdr:to>
    <cdr:sp macro="" textlink="">
      <cdr:nvSpPr>
        <cdr:cNvPr id="11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8828" y="2694436"/>
          <a:ext cx="804335" cy="393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91440" tIns="45720" rIns="91440" bIns="4572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Normal   Exports</a:t>
          </a:r>
        </a:p>
      </cdr:txBody>
    </cdr:sp>
  </cdr:relSizeAnchor>
  <cdr:relSizeAnchor xmlns:cdr="http://schemas.openxmlformats.org/drawingml/2006/chartDrawing">
    <cdr:from>
      <cdr:x>0.51722</cdr:x>
      <cdr:y>0.83972</cdr:y>
    </cdr:from>
    <cdr:to>
      <cdr:x>0.54669</cdr:x>
      <cdr:y>0.90006</cdr:y>
    </cdr:to>
    <cdr:sp macro="" textlink="">
      <cdr:nvSpPr>
        <cdr:cNvPr id="12" name="Rectangle 11" descr="Light downward diagonal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8581" y="2786809"/>
          <a:ext cx="220979" cy="200252"/>
        </a:xfrm>
        <a:prstGeom xmlns:a="http://schemas.openxmlformats.org/drawingml/2006/main" prst="rect">
          <a:avLst/>
        </a:prstGeom>
        <a:solidFill xmlns:a="http://schemas.openxmlformats.org/drawingml/2006/main">
          <a:srgbClr val="948A54"/>
        </a:solidFill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0.67138</cdr:x>
      <cdr:y>0.84407</cdr:y>
    </cdr:from>
    <cdr:to>
      <cdr:x>0.70022</cdr:x>
      <cdr:y>0.90441</cdr:y>
    </cdr:to>
    <cdr:sp macro="" textlink="">
      <cdr:nvSpPr>
        <cdr:cNvPr id="13" name="Rectangle 12" descr="Light downward diagonal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4636" y="2857512"/>
          <a:ext cx="216269" cy="204275"/>
        </a:xfrm>
        <a:prstGeom xmlns:a="http://schemas.openxmlformats.org/drawingml/2006/main" prst="rect">
          <a:avLst/>
        </a:prstGeom>
        <a:solidFill xmlns:a="http://schemas.openxmlformats.org/drawingml/2006/main">
          <a:srgbClr val="558ED5"/>
        </a:solidFill>
        <a:ln xmlns:a="http://schemas.openxmlformats.org/drawingml/2006/main" w="9525" algn="ctr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0.24918</cdr:x>
      <cdr:y>0.58826</cdr:y>
    </cdr:from>
    <cdr:to>
      <cdr:x>0.2977</cdr:x>
      <cdr:y>0.83905</cdr:y>
    </cdr:to>
    <cdr:sp macro="" textlink="">
      <cdr:nvSpPr>
        <cdr:cNvPr id="15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1868594" y="1991510"/>
          <a:ext cx="363848" cy="849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91440" tIns="45720" rIns="91440" bIns="4572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 </a:t>
          </a:r>
          <a:r>
            <a:rPr lang="en-US" sz="1000" b="1">
              <a:effectLst/>
              <a:latin typeface="Arial" pitchFamily="34" charset="0"/>
              <a:ea typeface="+mn-ea"/>
              <a:cs typeface="Arial" pitchFamily="34" charset="0"/>
            </a:rPr>
            <a:t>Sept </a:t>
          </a:r>
          <a:endParaRPr lang="en-US" sz="10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0.01806</cdr:x>
      <cdr:y>0.58727</cdr:y>
    </cdr:from>
    <cdr:to>
      <cdr:x>0.06797</cdr:x>
      <cdr:y>0.84291</cdr:y>
    </cdr:to>
    <cdr:sp macro="" textlink="">
      <cdr:nvSpPr>
        <cdr:cNvPr id="16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135453" y="1948992"/>
          <a:ext cx="374271" cy="848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91440" tIns="45720" rIns="91440" bIns="4572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 June </a:t>
          </a:r>
        </a:p>
      </cdr:txBody>
    </cdr:sp>
  </cdr:relSizeAnchor>
  <cdr:relSizeAnchor xmlns:cdr="http://schemas.openxmlformats.org/drawingml/2006/chartDrawing">
    <cdr:from>
      <cdr:x>0.16947</cdr:x>
      <cdr:y>0.83763</cdr:y>
    </cdr:from>
    <cdr:to>
      <cdr:x>0.19831</cdr:x>
      <cdr:y>0.89797</cdr:y>
    </cdr:to>
    <cdr:sp macro="" textlink="">
      <cdr:nvSpPr>
        <cdr:cNvPr id="22" name="Rectangle 21" descr="Light downward diagonal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10000000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0517" y="2834112"/>
          <a:ext cx="216214" cy="204160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  <a:ln xmlns:a="http://schemas.openxmlformats.org/drawingml/2006/main" w="9525">
          <a:noFill/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0.09719</cdr:x>
      <cdr:y>0.595</cdr:y>
    </cdr:from>
    <cdr:to>
      <cdr:x>0.14624</cdr:x>
      <cdr:y>0.82681</cdr:y>
    </cdr:to>
    <cdr:sp macro="" textlink="">
      <cdr:nvSpPr>
        <cdr:cNvPr id="14" name="TextBox 9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100-00000A000000}"/>
            </a:ext>
          </a:extLst>
        </cdr:cNvPr>
        <cdr:cNvSpPr txBox="1"/>
      </cdr:nvSpPr>
      <cdr:spPr bwMode="auto">
        <a:xfrm xmlns:a="http://schemas.openxmlformats.org/drawingml/2006/main">
          <a:off x="728843" y="1974646"/>
          <a:ext cx="367822" cy="7693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 rtl="1">
            <a:defRPr sz="1000"/>
          </a:pPr>
          <a:r>
            <a:rPr lang="en-US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</a:t>
          </a:r>
          <a:r>
            <a:rPr lang="en-US" sz="10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July</a:t>
          </a:r>
          <a:endParaRPr lang="en-US" sz="1000" b="1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0.17179</cdr:x>
      <cdr:y>0.58755</cdr:y>
    </cdr:from>
    <cdr:to>
      <cdr:x>0.2203</cdr:x>
      <cdr:y>0.84789</cdr:y>
    </cdr:to>
    <cdr:sp macro="" textlink="">
      <cdr:nvSpPr>
        <cdr:cNvPr id="18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1288262" y="1949921"/>
          <a:ext cx="363773" cy="863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91440" tIns="45720" rIns="91440" bIns="4572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 Aug</a:t>
          </a:r>
        </a:p>
      </cdr:txBody>
    </cdr:sp>
  </cdr:relSizeAnchor>
  <cdr:relSizeAnchor xmlns:cdr="http://schemas.openxmlformats.org/drawingml/2006/chartDrawing">
    <cdr:from>
      <cdr:x>0.71628</cdr:x>
      <cdr:y>0.58838</cdr:y>
    </cdr:from>
    <cdr:to>
      <cdr:x>0.76455</cdr:x>
      <cdr:y>0.82034</cdr:y>
    </cdr:to>
    <cdr:sp macro="" textlink="">
      <cdr:nvSpPr>
        <cdr:cNvPr id="17" name="TextBox 28">
          <a:extLst xmlns:a="http://schemas.openxmlformats.org/drawingml/2006/main">
            <a:ext uri="{FF2B5EF4-FFF2-40B4-BE49-F238E27FC236}">
              <a16:creationId xmlns="" xmlns:a16="http://schemas.microsoft.com/office/drawing/2014/main" id="{00000000-0008-0000-0200-00001D000000}"/>
            </a:ext>
          </a:extLst>
        </cdr:cNvPr>
        <cdr:cNvSpPr txBox="1"/>
      </cdr:nvSpPr>
      <cdr:spPr bwMode="auto">
        <a:xfrm xmlns:a="http://schemas.openxmlformats.org/drawingml/2006/main">
          <a:off x="5371303" y="1991891"/>
          <a:ext cx="361973" cy="785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Mar</a:t>
          </a:r>
          <a:endParaRPr lang="en-US" sz="10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0.94366</cdr:x>
      <cdr:y>0.58841</cdr:y>
    </cdr:from>
    <cdr:to>
      <cdr:x>0.99357</cdr:x>
      <cdr:y>0.84405</cdr:y>
    </cdr:to>
    <cdr:sp macro="" textlink="">
      <cdr:nvSpPr>
        <cdr:cNvPr id="19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7076466" y="1991990"/>
          <a:ext cx="374272" cy="865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91440" tIns="45720" rIns="91440" bIns="4572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June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YYT\year2015-16\Users\Admin\Desktop\27-4-2016\SMEI%20CSO\SMEI%20New%20Ver\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003\Users\SMEI%20CSO\SMEI%20New%20Ver\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80"/>
  <sheetViews>
    <sheetView showGridLines="0" tabSelected="1" zoomScaleNormal="100" zoomScaleSheetLayoutView="112" workbookViewId="0">
      <selection activeCell="XFD1048576" sqref="XFD1048576"/>
    </sheetView>
  </sheetViews>
  <sheetFormatPr defaultColWidth="8.875" defaultRowHeight="12.75" x14ac:dyDescent="0.2"/>
  <cols>
    <col min="1" max="1" width="14.75" style="6" customWidth="1"/>
    <col min="2" max="2" width="12.25" style="6" customWidth="1"/>
    <col min="3" max="4" width="11.75" style="6" customWidth="1"/>
    <col min="5" max="6" width="11.75" style="8" customWidth="1"/>
    <col min="7" max="7" width="11.75" style="6" customWidth="1"/>
    <col min="8" max="8" width="11.75" style="11" customWidth="1"/>
    <col min="9" max="9" width="12.25" style="11" customWidth="1"/>
    <col min="10" max="10" width="5.75" style="6" customWidth="1"/>
    <col min="11" max="11" width="5.25" style="6" customWidth="1"/>
    <col min="12" max="12" width="13.625" style="20" customWidth="1"/>
    <col min="13" max="13" width="10.625" style="20" bestFit="1" customWidth="1"/>
    <col min="14" max="14" width="11.625" style="6" bestFit="1" customWidth="1"/>
    <col min="15" max="15" width="10.625" style="20" bestFit="1" customWidth="1"/>
    <col min="16" max="16" width="11.625" style="6" bestFit="1" customWidth="1"/>
    <col min="17" max="17" width="10.625" style="20" bestFit="1" customWidth="1"/>
    <col min="18" max="18" width="10.625" style="6" bestFit="1" customWidth="1"/>
    <col min="19" max="19" width="11.625" style="20" bestFit="1" customWidth="1"/>
    <col min="20" max="20" width="10.25" style="6" customWidth="1"/>
    <col min="21" max="16384" width="8.875" style="6"/>
  </cols>
  <sheetData>
    <row r="1" spans="1:31" x14ac:dyDescent="0.2">
      <c r="I1" s="78" t="s">
        <v>53</v>
      </c>
    </row>
    <row r="2" spans="1:31" ht="15" customHeight="1" x14ac:dyDescent="0.2">
      <c r="A2" s="87" t="s">
        <v>54</v>
      </c>
      <c r="B2" s="88"/>
      <c r="C2" s="88"/>
      <c r="D2" s="88"/>
      <c r="E2" s="88"/>
      <c r="F2" s="88"/>
      <c r="G2" s="88"/>
      <c r="H2" s="88"/>
      <c r="I2" s="88"/>
    </row>
    <row r="3" spans="1:31" ht="17.25" customHeight="1" x14ac:dyDescent="0.2">
      <c r="A3" s="79" t="s">
        <v>55</v>
      </c>
    </row>
    <row r="5" spans="1:31" ht="30" customHeight="1" x14ac:dyDescent="0.2">
      <c r="A5" s="80" t="s">
        <v>0</v>
      </c>
      <c r="B5" s="82" t="s">
        <v>21</v>
      </c>
      <c r="C5" s="84" t="s">
        <v>6</v>
      </c>
      <c r="D5" s="85"/>
      <c r="E5" s="85"/>
      <c r="F5" s="84" t="s">
        <v>7</v>
      </c>
      <c r="G5" s="85"/>
      <c r="H5" s="85"/>
      <c r="I5" s="82" t="s">
        <v>1</v>
      </c>
      <c r="J5" s="37"/>
      <c r="K5" s="58"/>
      <c r="L5" s="59" t="s">
        <v>26</v>
      </c>
      <c r="M5" s="60" t="s">
        <v>21</v>
      </c>
      <c r="N5" s="61" t="s">
        <v>28</v>
      </c>
      <c r="O5" s="60" t="s">
        <v>8</v>
      </c>
      <c r="P5" s="61" t="s">
        <v>9</v>
      </c>
      <c r="Q5" s="60" t="s">
        <v>29</v>
      </c>
      <c r="R5" s="62" t="s">
        <v>8</v>
      </c>
      <c r="S5" s="60" t="s">
        <v>9</v>
      </c>
      <c r="T5" s="61" t="s">
        <v>27</v>
      </c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ht="30" customHeight="1" x14ac:dyDescent="0.2">
      <c r="A6" s="81"/>
      <c r="B6" s="83"/>
      <c r="C6" s="40" t="s">
        <v>5</v>
      </c>
      <c r="D6" s="36" t="s">
        <v>8</v>
      </c>
      <c r="E6" s="40" t="s">
        <v>9</v>
      </c>
      <c r="F6" s="40" t="s">
        <v>5</v>
      </c>
      <c r="G6" s="36" t="s">
        <v>8</v>
      </c>
      <c r="H6" s="40" t="s">
        <v>9</v>
      </c>
      <c r="I6" s="83"/>
      <c r="J6" s="3"/>
      <c r="K6" s="58"/>
      <c r="L6" s="63" t="s">
        <v>45</v>
      </c>
      <c r="M6" s="64">
        <f>N6+Q6</f>
        <v>38005.090000000004</v>
      </c>
      <c r="N6" s="64">
        <f>O6+P6</f>
        <v>18045.09</v>
      </c>
      <c r="O6" s="64">
        <v>10708.4</v>
      </c>
      <c r="P6" s="64">
        <v>7336.6900000000005</v>
      </c>
      <c r="Q6" s="64">
        <f>R6+S6</f>
        <v>19960.000000000004</v>
      </c>
      <c r="R6" s="65">
        <v>16705.800000000003</v>
      </c>
      <c r="S6" s="64">
        <v>3254.2000000000003</v>
      </c>
      <c r="T6" s="64">
        <f>N6-Q6</f>
        <v>-1914.9100000000035</v>
      </c>
      <c r="U6" s="66" t="s">
        <v>45</v>
      </c>
      <c r="V6" s="58"/>
      <c r="W6" s="67">
        <f>O6/N6*100</f>
        <v>59.342458253186884</v>
      </c>
      <c r="X6" s="58"/>
      <c r="Y6" s="58"/>
      <c r="Z6" s="67">
        <f>R6/Q6*100</f>
        <v>83.696392785571135</v>
      </c>
      <c r="AA6" s="58"/>
      <c r="AB6" s="58"/>
      <c r="AC6" s="58"/>
      <c r="AD6" s="58"/>
      <c r="AE6" s="58"/>
    </row>
    <row r="7" spans="1:31" ht="32.450000000000003" customHeight="1" x14ac:dyDescent="0.2">
      <c r="A7" s="21" t="s">
        <v>43</v>
      </c>
      <c r="B7" s="43">
        <f>C7+F7</f>
        <v>32752</v>
      </c>
      <c r="C7" s="43">
        <f>D7+E7</f>
        <v>16595.400000000001</v>
      </c>
      <c r="D7" s="43">
        <v>9386.2999999999993</v>
      </c>
      <c r="E7" s="17">
        <v>7209.1</v>
      </c>
      <c r="F7" s="17">
        <f>G7+H7</f>
        <v>16156.599999999999</v>
      </c>
      <c r="G7" s="43">
        <v>13140.3</v>
      </c>
      <c r="H7" s="17">
        <v>3016.2999999999997</v>
      </c>
      <c r="I7" s="55">
        <f>C7-F7</f>
        <v>438.80000000000291</v>
      </c>
      <c r="J7" s="7"/>
      <c r="K7" s="67"/>
      <c r="L7" s="63" t="s">
        <v>43</v>
      </c>
      <c r="M7" s="64">
        <f>N7+Q7</f>
        <v>32752</v>
      </c>
      <c r="N7" s="64">
        <f>O7+P7</f>
        <v>16595.400000000001</v>
      </c>
      <c r="O7" s="64">
        <v>9386.2999999999993</v>
      </c>
      <c r="P7" s="64">
        <v>7209.1</v>
      </c>
      <c r="Q7" s="64">
        <f>R7+S7</f>
        <v>16156.599999999999</v>
      </c>
      <c r="R7" s="65">
        <v>13140.3</v>
      </c>
      <c r="S7" s="64">
        <v>3016.2999999999997</v>
      </c>
      <c r="T7" s="64">
        <f>N7-Q7</f>
        <v>438.80000000000291</v>
      </c>
      <c r="U7" s="66" t="s">
        <v>43</v>
      </c>
      <c r="V7" s="68"/>
      <c r="W7" s="67">
        <f>O7/N7*100</f>
        <v>56.55964905937789</v>
      </c>
      <c r="X7" s="68">
        <f t="shared" ref="X7:Y9" si="0">(O7-O6)/O6*100</f>
        <v>-12.346382279332117</v>
      </c>
      <c r="Y7" s="68">
        <f t="shared" si="0"/>
        <v>-1.7390676176859066</v>
      </c>
      <c r="Z7" s="67">
        <f>R7/Q7*100</f>
        <v>81.330849312355326</v>
      </c>
      <c r="AA7" s="68">
        <f t="shared" ref="AA7:AB9" si="1">(R7-R6)/R6*100</f>
        <v>-21.342886901555165</v>
      </c>
      <c r="AB7" s="68">
        <f t="shared" si="1"/>
        <v>-7.3105525167476042</v>
      </c>
      <c r="AC7" s="58"/>
      <c r="AD7" s="58"/>
      <c r="AE7" s="58"/>
    </row>
    <row r="8" spans="1:31" ht="32.450000000000003" customHeight="1" x14ac:dyDescent="0.2">
      <c r="A8" s="24" t="s">
        <v>42</v>
      </c>
      <c r="B8" s="49">
        <f>C8+F8</f>
        <v>30335.899999999998</v>
      </c>
      <c r="C8" s="49">
        <f>D8+E8</f>
        <v>15479.3</v>
      </c>
      <c r="D8" s="49">
        <v>10076.799999999999</v>
      </c>
      <c r="E8" s="48">
        <v>5402.5</v>
      </c>
      <c r="F8" s="48">
        <f>G8+H8</f>
        <v>14856.599999999999</v>
      </c>
      <c r="G8" s="49">
        <v>12778.9</v>
      </c>
      <c r="H8" s="48">
        <v>2077.6999999999998</v>
      </c>
      <c r="I8" s="56">
        <f>C8-F8</f>
        <v>622.70000000000073</v>
      </c>
      <c r="K8" s="58"/>
      <c r="L8" s="63" t="s">
        <v>42</v>
      </c>
      <c r="M8" s="64">
        <f t="shared" ref="M8:M9" si="2">N8+Q8</f>
        <v>30335.999999999996</v>
      </c>
      <c r="N8" s="64">
        <f t="shared" ref="N8:N9" si="3">O8+P8</f>
        <v>15479.399999999998</v>
      </c>
      <c r="O8" s="64">
        <v>10076.799999999999</v>
      </c>
      <c r="P8" s="64">
        <v>5402.5999999999995</v>
      </c>
      <c r="Q8" s="64">
        <f t="shared" ref="Q8:Q9" si="4">R8+S8</f>
        <v>14856.599999999999</v>
      </c>
      <c r="R8" s="65">
        <v>12778.9</v>
      </c>
      <c r="S8" s="64">
        <v>2077.6999999999998</v>
      </c>
      <c r="T8" s="64">
        <f t="shared" ref="T8:T9" si="5">N8-Q8</f>
        <v>622.79999999999927</v>
      </c>
      <c r="U8" s="66" t="s">
        <v>42</v>
      </c>
      <c r="V8" s="68"/>
      <c r="W8" s="67">
        <f>O8/N8*100</f>
        <v>65.098130418491678</v>
      </c>
      <c r="X8" s="68">
        <f t="shared" si="0"/>
        <v>7.3564663392391036</v>
      </c>
      <c r="Y8" s="68">
        <f t="shared" si="0"/>
        <v>-25.058606483472289</v>
      </c>
      <c r="Z8" s="67">
        <f>R8/Q8*100</f>
        <v>86.014969777741896</v>
      </c>
      <c r="AA8" s="68">
        <f t="shared" si="1"/>
        <v>-2.7503177248616826</v>
      </c>
      <c r="AB8" s="68">
        <f t="shared" si="1"/>
        <v>-31.11759440373968</v>
      </c>
      <c r="AC8" s="58"/>
      <c r="AD8" s="58"/>
      <c r="AE8" s="58"/>
    </row>
    <row r="9" spans="1:31" ht="32.450000000000003" customHeight="1" x14ac:dyDescent="0.2">
      <c r="A9" s="21" t="s">
        <v>52</v>
      </c>
      <c r="B9" s="43">
        <f>C9+F9</f>
        <v>8441.6</v>
      </c>
      <c r="C9" s="43">
        <f>D9+E9</f>
        <v>4191.5</v>
      </c>
      <c r="D9" s="43">
        <f>SUM(D22:D24)</f>
        <v>2695.8</v>
      </c>
      <c r="E9" s="43">
        <f t="shared" ref="E9:H9" si="6">SUM(E22:E24)</f>
        <v>1495.6999999999998</v>
      </c>
      <c r="F9" s="43">
        <f>G9+H9</f>
        <v>4250.1000000000004</v>
      </c>
      <c r="G9" s="43">
        <f t="shared" si="6"/>
        <v>3763.9000000000005</v>
      </c>
      <c r="H9" s="43">
        <f t="shared" si="6"/>
        <v>486.20000000000005</v>
      </c>
      <c r="I9" s="55">
        <f>C9-F9</f>
        <v>-58.600000000000364</v>
      </c>
      <c r="K9" s="58"/>
      <c r="L9" s="63" t="s">
        <v>42</v>
      </c>
      <c r="M9" s="64">
        <f t="shared" si="2"/>
        <v>5276.9000000000005</v>
      </c>
      <c r="N9" s="64">
        <f t="shared" si="3"/>
        <v>2626.3</v>
      </c>
      <c r="O9" s="64">
        <v>1677</v>
      </c>
      <c r="P9" s="64">
        <v>949.30000000000007</v>
      </c>
      <c r="Q9" s="64">
        <f t="shared" si="4"/>
        <v>2650.6000000000004</v>
      </c>
      <c r="R9" s="65">
        <v>2357.1000000000004</v>
      </c>
      <c r="S9" s="64">
        <v>293.5</v>
      </c>
      <c r="T9" s="64">
        <f t="shared" si="5"/>
        <v>-24.300000000000182</v>
      </c>
      <c r="U9" s="66" t="s">
        <v>44</v>
      </c>
      <c r="V9" s="68"/>
      <c r="W9" s="67">
        <f>O9/N9*100</f>
        <v>63.854091307162165</v>
      </c>
      <c r="X9" s="68">
        <f t="shared" si="0"/>
        <v>-83.357812003810722</v>
      </c>
      <c r="Y9" s="68">
        <f t="shared" si="0"/>
        <v>-82.428830563062235</v>
      </c>
      <c r="Z9" s="67">
        <f>R9/Q9*100</f>
        <v>88.927035388213994</v>
      </c>
      <c r="AA9" s="68">
        <f t="shared" si="1"/>
        <v>-81.554750408877126</v>
      </c>
      <c r="AB9" s="68">
        <f t="shared" si="1"/>
        <v>-85.873802762670266</v>
      </c>
      <c r="AC9" s="58"/>
      <c r="AD9" s="58"/>
      <c r="AE9" s="58"/>
    </row>
    <row r="10" spans="1:31" ht="19.899999999999999" customHeight="1" x14ac:dyDescent="0.2">
      <c r="A10" s="5">
        <v>2021</v>
      </c>
      <c r="B10" s="44"/>
      <c r="C10" s="44"/>
      <c r="D10" s="44"/>
      <c r="E10" s="44"/>
      <c r="F10" s="44"/>
      <c r="G10" s="44"/>
      <c r="H10" s="44"/>
      <c r="I10" s="57"/>
      <c r="K10" s="58"/>
      <c r="L10" s="69"/>
      <c r="M10" s="69"/>
      <c r="N10" s="58"/>
      <c r="O10" s="69"/>
      <c r="P10" s="58"/>
      <c r="Q10" s="69"/>
      <c r="R10" s="58"/>
      <c r="S10" s="69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ht="19.899999999999999" customHeight="1" x14ac:dyDescent="0.2">
      <c r="A11" s="23" t="s">
        <v>4</v>
      </c>
      <c r="B11" s="22">
        <f>C11+F11</f>
        <v>2571.1999999999998</v>
      </c>
      <c r="C11" s="22">
        <f t="shared" ref="C11:C17" si="7">SUM(D11:E11)</f>
        <v>1382.1</v>
      </c>
      <c r="D11" s="18">
        <v>913.3</v>
      </c>
      <c r="E11" s="22">
        <v>468.8</v>
      </c>
      <c r="F11" s="22">
        <f t="shared" ref="F11:F14" si="8">SUM(G11:H11)</f>
        <v>1189.0999999999999</v>
      </c>
      <c r="G11" s="18">
        <v>937.3</v>
      </c>
      <c r="H11" s="18">
        <v>251.8</v>
      </c>
      <c r="I11" s="51">
        <f t="shared" ref="I11:I17" si="9">C11-F11</f>
        <v>193</v>
      </c>
      <c r="J11" s="9"/>
      <c r="K11" s="58"/>
      <c r="L11" s="69"/>
      <c r="M11" s="69"/>
      <c r="N11" s="58"/>
      <c r="O11" s="69"/>
      <c r="P11" s="58"/>
      <c r="Q11" s="69"/>
      <c r="R11" s="58"/>
      <c r="S11" s="69"/>
      <c r="T11" s="69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1" ht="19.899999999999999" customHeight="1" x14ac:dyDescent="0.2">
      <c r="A12" s="14" t="s">
        <v>25</v>
      </c>
      <c r="B12" s="46">
        <f t="shared" ref="B12:B17" si="10">F12+C12</f>
        <v>1997.5</v>
      </c>
      <c r="C12" s="46">
        <f t="shared" si="7"/>
        <v>1048.3</v>
      </c>
      <c r="D12" s="46">
        <v>649.1</v>
      </c>
      <c r="E12" s="46">
        <v>399.2</v>
      </c>
      <c r="F12" s="45">
        <f t="shared" si="8"/>
        <v>949.19999999999993</v>
      </c>
      <c r="G12" s="46">
        <v>782.3</v>
      </c>
      <c r="H12" s="46">
        <v>166.9</v>
      </c>
      <c r="I12" s="50">
        <f t="shared" si="9"/>
        <v>99.100000000000023</v>
      </c>
      <c r="J12" s="9"/>
      <c r="K12" s="58"/>
      <c r="L12" s="69"/>
      <c r="M12" s="69"/>
      <c r="N12" s="58"/>
      <c r="O12" s="69"/>
      <c r="P12" s="58"/>
      <c r="Q12" s="69"/>
      <c r="R12" s="58"/>
      <c r="S12" s="69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ht="19.899999999999999" customHeight="1" x14ac:dyDescent="0.2">
      <c r="A13" s="26" t="s">
        <v>14</v>
      </c>
      <c r="B13" s="22">
        <f t="shared" si="10"/>
        <v>2534.1</v>
      </c>
      <c r="C13" s="22">
        <f t="shared" si="7"/>
        <v>1249.7</v>
      </c>
      <c r="D13" s="22">
        <v>848.2</v>
      </c>
      <c r="E13" s="22">
        <v>401.5</v>
      </c>
      <c r="F13" s="22">
        <f t="shared" si="8"/>
        <v>1284.3999999999999</v>
      </c>
      <c r="G13" s="22">
        <v>1107.3</v>
      </c>
      <c r="H13" s="22">
        <v>177.1</v>
      </c>
      <c r="I13" s="52">
        <f t="shared" si="9"/>
        <v>-34.699999999999818</v>
      </c>
      <c r="J13" s="9"/>
      <c r="K13" s="58"/>
      <c r="L13" s="69"/>
      <c r="M13" s="69"/>
      <c r="N13" s="58"/>
      <c r="O13" s="69"/>
      <c r="P13" s="58"/>
      <c r="Q13" s="69"/>
      <c r="R13" s="58"/>
      <c r="S13" s="69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ht="19.899999999999999" customHeight="1" x14ac:dyDescent="0.2">
      <c r="A14" s="14" t="s">
        <v>15</v>
      </c>
      <c r="B14" s="46">
        <f t="shared" si="10"/>
        <v>2384</v>
      </c>
      <c r="C14" s="46">
        <f t="shared" si="7"/>
        <v>1257.4000000000001</v>
      </c>
      <c r="D14" s="46">
        <v>861.3</v>
      </c>
      <c r="E14" s="46">
        <v>396.1</v>
      </c>
      <c r="F14" s="45">
        <f t="shared" si="8"/>
        <v>1126.6000000000001</v>
      </c>
      <c r="G14" s="46">
        <v>943.2</v>
      </c>
      <c r="H14" s="46">
        <v>183.4</v>
      </c>
      <c r="I14" s="50">
        <f t="shared" si="9"/>
        <v>130.79999999999995</v>
      </c>
      <c r="J14" s="9"/>
      <c r="K14" s="58"/>
      <c r="L14" s="69"/>
      <c r="M14" s="70"/>
      <c r="N14" s="58"/>
      <c r="O14" s="69"/>
      <c r="P14" s="71"/>
      <c r="Q14" s="70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ht="19.899999999999999" customHeight="1" x14ac:dyDescent="0.2">
      <c r="A15" s="23" t="s">
        <v>16</v>
      </c>
      <c r="B15" s="18">
        <f t="shared" si="10"/>
        <v>2160.8999999999996</v>
      </c>
      <c r="C15" s="18">
        <f t="shared" si="7"/>
        <v>1126.0999999999999</v>
      </c>
      <c r="D15" s="18">
        <v>723.5</v>
      </c>
      <c r="E15" s="18">
        <v>402.6</v>
      </c>
      <c r="F15" s="22">
        <v>1034.8</v>
      </c>
      <c r="G15" s="18">
        <v>892.4</v>
      </c>
      <c r="H15" s="18">
        <v>142.4</v>
      </c>
      <c r="I15" s="51">
        <f t="shared" si="9"/>
        <v>91.299999999999955</v>
      </c>
      <c r="J15" s="9"/>
      <c r="K15" s="58"/>
      <c r="L15" s="69"/>
      <c r="M15" s="72"/>
      <c r="N15" s="73"/>
      <c r="O15" s="74"/>
      <c r="P15" s="74"/>
      <c r="Q15" s="70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19.899999999999999" customHeight="1" x14ac:dyDescent="0.2">
      <c r="A16" s="14" t="s">
        <v>20</v>
      </c>
      <c r="B16" s="46">
        <f t="shared" si="10"/>
        <v>2500.6999999999998</v>
      </c>
      <c r="C16" s="46">
        <f t="shared" si="7"/>
        <v>1322.5</v>
      </c>
      <c r="D16" s="46">
        <v>900.4</v>
      </c>
      <c r="E16" s="46">
        <v>422.1</v>
      </c>
      <c r="F16" s="45">
        <v>1178.2</v>
      </c>
      <c r="G16" s="46">
        <v>1023.9</v>
      </c>
      <c r="H16" s="46">
        <v>154.30000000000001</v>
      </c>
      <c r="I16" s="50">
        <f t="shared" si="9"/>
        <v>144.29999999999995</v>
      </c>
      <c r="J16" s="9"/>
      <c r="K16" s="58"/>
      <c r="L16" s="69"/>
      <c r="M16" s="72"/>
      <c r="N16" s="73"/>
      <c r="O16" s="74"/>
      <c r="P16" s="74"/>
      <c r="Q16" s="70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ht="19.899999999999999" customHeight="1" x14ac:dyDescent="0.2">
      <c r="A17" s="23" t="s">
        <v>17</v>
      </c>
      <c r="B17" s="18">
        <f t="shared" si="10"/>
        <v>2719.1</v>
      </c>
      <c r="C17" s="18">
        <f t="shared" si="7"/>
        <v>1379.5</v>
      </c>
      <c r="D17" s="18">
        <v>980.3</v>
      </c>
      <c r="E17" s="18">
        <v>399.2</v>
      </c>
      <c r="F17" s="22">
        <v>1339.6</v>
      </c>
      <c r="G17" s="18">
        <v>1150.4000000000001</v>
      </c>
      <c r="H17" s="18">
        <v>189.2</v>
      </c>
      <c r="I17" s="51">
        <f t="shared" si="9"/>
        <v>39.900000000000091</v>
      </c>
      <c r="J17" s="9"/>
      <c r="K17" s="58"/>
      <c r="L17" s="69"/>
      <c r="M17" s="72"/>
      <c r="N17" s="73"/>
      <c r="O17" s="74"/>
      <c r="P17" s="74"/>
      <c r="Q17" s="70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ht="19.899999999999999" customHeight="1" x14ac:dyDescent="0.2">
      <c r="A18" s="5">
        <v>2022</v>
      </c>
      <c r="B18" s="12"/>
      <c r="C18" s="12"/>
      <c r="D18" s="12"/>
      <c r="E18" s="12"/>
      <c r="F18" s="12"/>
      <c r="G18" s="12"/>
      <c r="H18" s="12"/>
      <c r="I18" s="42"/>
      <c r="J18" s="9"/>
      <c r="K18" s="58"/>
      <c r="L18" s="69"/>
      <c r="M18" s="72"/>
      <c r="N18" s="73"/>
      <c r="O18" s="74"/>
      <c r="P18" s="74"/>
      <c r="Q18" s="70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ht="19.899999999999999" customHeight="1" x14ac:dyDescent="0.2">
      <c r="A19" s="2" t="s">
        <v>22</v>
      </c>
      <c r="B19" s="45">
        <f>F19+C19</f>
        <v>2753.1</v>
      </c>
      <c r="C19" s="45">
        <f t="shared" ref="C19:C20" si="11">SUM(D19:E19)</f>
        <v>1420.8</v>
      </c>
      <c r="D19" s="45">
        <v>967.6</v>
      </c>
      <c r="E19" s="45">
        <v>453.2</v>
      </c>
      <c r="F19" s="45">
        <f t="shared" ref="F19:F24" si="12">SUM(G19:H19)</f>
        <v>1332.3</v>
      </c>
      <c r="G19" s="45">
        <v>1165.0999999999999</v>
      </c>
      <c r="H19" s="45">
        <v>167.2</v>
      </c>
      <c r="I19" s="53">
        <f t="shared" ref="I19:I24" si="13">C19-F19</f>
        <v>88.5</v>
      </c>
      <c r="J19" s="9"/>
      <c r="K19" s="58"/>
      <c r="L19" s="69"/>
      <c r="M19" s="72"/>
      <c r="N19" s="73"/>
      <c r="O19" s="74"/>
      <c r="P19" s="74"/>
      <c r="Q19" s="70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ht="19.899999999999999" customHeight="1" x14ac:dyDescent="0.2">
      <c r="A20" s="26" t="s">
        <v>23</v>
      </c>
      <c r="B20" s="22">
        <f>F20+C20</f>
        <v>2944.1</v>
      </c>
      <c r="C20" s="22">
        <f t="shared" si="11"/>
        <v>1429.3</v>
      </c>
      <c r="D20" s="22">
        <v>912.8</v>
      </c>
      <c r="E20" s="22">
        <v>516.5</v>
      </c>
      <c r="F20" s="22">
        <f t="shared" si="12"/>
        <v>1514.8</v>
      </c>
      <c r="G20" s="22">
        <v>1382.7</v>
      </c>
      <c r="H20" s="22">
        <v>132.1</v>
      </c>
      <c r="I20" s="52">
        <f t="shared" si="13"/>
        <v>-85.5</v>
      </c>
      <c r="J20" s="9"/>
      <c r="K20" s="58"/>
      <c r="L20" s="69"/>
      <c r="M20" s="72"/>
      <c r="N20" s="73"/>
      <c r="O20" s="74"/>
      <c r="P20" s="74"/>
      <c r="Q20" s="70"/>
      <c r="R20" s="58"/>
      <c r="S20" s="69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9.899999999999999" customHeight="1" x14ac:dyDescent="0.2">
      <c r="A21" s="2" t="s">
        <v>2</v>
      </c>
      <c r="B21" s="45">
        <f>F21+C21</f>
        <v>3195.5</v>
      </c>
      <c r="C21" s="45">
        <f>SUM(D21:E21)</f>
        <v>1630.2</v>
      </c>
      <c r="D21" s="45">
        <v>1136</v>
      </c>
      <c r="E21" s="45">
        <v>494.2</v>
      </c>
      <c r="F21" s="45">
        <f t="shared" si="12"/>
        <v>1565.3</v>
      </c>
      <c r="G21" s="45">
        <v>1442.8</v>
      </c>
      <c r="H21" s="45">
        <v>122.5</v>
      </c>
      <c r="I21" s="53">
        <f t="shared" si="13"/>
        <v>64.900000000000091</v>
      </c>
      <c r="J21" s="9"/>
      <c r="K21" s="58"/>
      <c r="L21" s="69"/>
      <c r="M21" s="70"/>
      <c r="N21" s="58"/>
      <c r="O21" s="58"/>
      <c r="P21" s="71"/>
      <c r="Q21" s="70"/>
      <c r="R21" s="58"/>
      <c r="S21" s="69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ht="19.899999999999999" customHeight="1" x14ac:dyDescent="0.2">
      <c r="A22" s="26" t="s">
        <v>24</v>
      </c>
      <c r="B22" s="22">
        <f>F22+C22</f>
        <v>2415.3000000000002</v>
      </c>
      <c r="C22" s="22">
        <f t="shared" ref="C22" si="14">SUM(D22:E22)</f>
        <v>1222.0999999999999</v>
      </c>
      <c r="D22" s="22">
        <v>783.7</v>
      </c>
      <c r="E22" s="22">
        <v>438.4</v>
      </c>
      <c r="F22" s="22">
        <f t="shared" si="12"/>
        <v>1193.2</v>
      </c>
      <c r="G22" s="22">
        <v>1069.7</v>
      </c>
      <c r="H22" s="22">
        <v>123.5</v>
      </c>
      <c r="I22" s="52">
        <f t="shared" si="13"/>
        <v>28.899999999999864</v>
      </c>
      <c r="J22" s="9"/>
      <c r="K22" s="58"/>
      <c r="L22" s="69"/>
      <c r="M22" s="69"/>
      <c r="N22" s="58"/>
      <c r="O22" s="75"/>
      <c r="P22" s="71"/>
      <c r="Q22" s="69"/>
      <c r="R22" s="58"/>
      <c r="S22" s="69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1" ht="19.899999999999999" customHeight="1" x14ac:dyDescent="0.2">
      <c r="A23" s="2" t="s">
        <v>3</v>
      </c>
      <c r="B23" s="45">
        <f>F23+C23</f>
        <v>2876.6</v>
      </c>
      <c r="C23" s="45">
        <f>SUM(D23:E23)</f>
        <v>1415.1</v>
      </c>
      <c r="D23" s="45">
        <v>893.2</v>
      </c>
      <c r="E23" s="45">
        <v>521.9</v>
      </c>
      <c r="F23" s="45">
        <f t="shared" si="12"/>
        <v>1461.5</v>
      </c>
      <c r="G23" s="45">
        <v>1287.4000000000001</v>
      </c>
      <c r="H23" s="45">
        <v>174.1</v>
      </c>
      <c r="I23" s="53">
        <f t="shared" si="13"/>
        <v>-46.400000000000091</v>
      </c>
      <c r="J23" s="9"/>
      <c r="K23" s="58"/>
      <c r="L23" s="69"/>
      <c r="M23" s="70"/>
      <c r="N23" s="58"/>
      <c r="O23" s="58"/>
      <c r="P23" s="71"/>
      <c r="Q23" s="70"/>
      <c r="R23" s="58"/>
      <c r="S23" s="69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1" ht="19.899999999999999" customHeight="1" x14ac:dyDescent="0.2">
      <c r="A24" s="41" t="s">
        <v>4</v>
      </c>
      <c r="B24" s="47">
        <f>C24+F24</f>
        <v>3149.7</v>
      </c>
      <c r="C24" s="47">
        <f>SUM(D24:E24)</f>
        <v>1554.3</v>
      </c>
      <c r="D24" s="47">
        <v>1018.9</v>
      </c>
      <c r="E24" s="47">
        <v>535.4</v>
      </c>
      <c r="F24" s="47">
        <f t="shared" si="12"/>
        <v>1595.3999999999999</v>
      </c>
      <c r="G24" s="47">
        <v>1406.8</v>
      </c>
      <c r="H24" s="47">
        <v>188.6</v>
      </c>
      <c r="I24" s="54">
        <f t="shared" si="13"/>
        <v>-41.099999999999909</v>
      </c>
      <c r="J24" s="3"/>
      <c r="K24" s="58"/>
      <c r="L24" s="69"/>
      <c r="M24" s="69"/>
      <c r="N24" s="58"/>
      <c r="O24" s="69"/>
      <c r="P24" s="58"/>
      <c r="Q24" s="69"/>
      <c r="R24" s="58"/>
      <c r="S24" s="6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1" ht="15.75" customHeight="1" x14ac:dyDescent="0.2">
      <c r="A25" s="27" t="s">
        <v>19</v>
      </c>
      <c r="B25" s="28"/>
      <c r="C25" s="15"/>
      <c r="D25" s="29"/>
      <c r="E25" s="3"/>
      <c r="F25" s="86" t="s">
        <v>57</v>
      </c>
      <c r="G25" s="86"/>
      <c r="H25" s="86"/>
      <c r="I25" s="86"/>
      <c r="K25" s="58"/>
      <c r="L25" s="69"/>
      <c r="M25" s="69"/>
      <c r="N25" s="58"/>
      <c r="O25" s="58"/>
      <c r="P25" s="71"/>
      <c r="Q25" s="69"/>
      <c r="R25" s="58"/>
      <c r="S25" s="69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1" ht="15.75" customHeight="1" x14ac:dyDescent="0.2">
      <c r="A26" s="30" t="s">
        <v>18</v>
      </c>
      <c r="B26" s="28"/>
      <c r="C26" s="31"/>
      <c r="D26" s="31"/>
      <c r="E26" s="31"/>
      <c r="F26" s="89" t="s">
        <v>56</v>
      </c>
      <c r="G26" s="89"/>
      <c r="H26" s="89"/>
      <c r="I26" s="89"/>
      <c r="J26" s="16"/>
      <c r="K26" s="58"/>
      <c r="L26" s="69"/>
      <c r="M26" s="69"/>
      <c r="N26" s="58"/>
      <c r="O26" s="70"/>
      <c r="P26" s="71"/>
      <c r="Q26" s="69"/>
      <c r="R26" s="58"/>
      <c r="S26" s="69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1" ht="15.75" customHeight="1" x14ac:dyDescent="0.2">
      <c r="A27" s="30"/>
      <c r="B27" s="28"/>
      <c r="C27" s="31"/>
      <c r="D27" s="31"/>
      <c r="E27" s="31"/>
      <c r="F27" s="86" t="s">
        <v>46</v>
      </c>
      <c r="G27" s="86"/>
      <c r="H27" s="86"/>
      <c r="I27" s="86"/>
      <c r="J27" s="34"/>
      <c r="K27" s="58"/>
      <c r="L27" s="69"/>
      <c r="M27" s="69"/>
      <c r="N27" s="58"/>
      <c r="O27" s="70"/>
      <c r="P27" s="71"/>
      <c r="Q27" s="69"/>
      <c r="R27" s="58"/>
      <c r="S27" s="69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1" ht="15.75" customHeight="1" x14ac:dyDescent="0.2">
      <c r="A28" s="30"/>
      <c r="B28" s="28"/>
      <c r="C28" s="3"/>
      <c r="D28" s="31"/>
      <c r="E28" s="31"/>
      <c r="F28" s="86" t="s">
        <v>47</v>
      </c>
      <c r="G28" s="86"/>
      <c r="H28" s="86"/>
      <c r="I28" s="86"/>
      <c r="J28" s="34"/>
      <c r="K28" s="58"/>
      <c r="L28" s="69"/>
      <c r="M28" s="69"/>
      <c r="N28" s="58"/>
      <c r="O28" s="70"/>
      <c r="P28" s="71"/>
      <c r="Q28" s="69"/>
      <c r="R28" s="58"/>
      <c r="S28" s="69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1" ht="15.75" customHeight="1" x14ac:dyDescent="0.2">
      <c r="A29" s="3"/>
      <c r="B29" s="3"/>
      <c r="C29" s="32"/>
      <c r="D29" s="32"/>
      <c r="E29" s="31"/>
      <c r="F29" s="86" t="s">
        <v>48</v>
      </c>
      <c r="G29" s="86"/>
      <c r="H29" s="86"/>
      <c r="I29" s="86"/>
      <c r="J29" s="34"/>
      <c r="K29" s="58"/>
      <c r="L29" s="69"/>
      <c r="M29" s="69"/>
      <c r="N29" s="58"/>
      <c r="O29" s="70"/>
      <c r="P29" s="71"/>
      <c r="Q29" s="69"/>
      <c r="R29" s="58"/>
      <c r="S29" s="69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1" ht="15.75" customHeight="1" x14ac:dyDescent="0.2">
      <c r="A30" s="3"/>
      <c r="B30" s="3"/>
      <c r="C30" s="3"/>
      <c r="D30" s="3"/>
      <c r="E30" s="31"/>
      <c r="F30" s="86" t="s">
        <v>49</v>
      </c>
      <c r="G30" s="86"/>
      <c r="H30" s="86"/>
      <c r="I30" s="86"/>
      <c r="J30" s="35"/>
      <c r="K30" s="58"/>
      <c r="L30" s="69"/>
      <c r="M30" s="69"/>
      <c r="N30" s="58"/>
      <c r="O30" s="70"/>
      <c r="P30" s="71"/>
      <c r="Q30" s="69"/>
      <c r="R30" s="58"/>
      <c r="S30" s="69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1" ht="15.75" customHeight="1" x14ac:dyDescent="0.2">
      <c r="A31" s="3"/>
      <c r="B31" s="3"/>
      <c r="C31" s="3"/>
      <c r="D31" s="3"/>
      <c r="E31" s="13"/>
      <c r="F31" s="86" t="s">
        <v>50</v>
      </c>
      <c r="G31" s="86"/>
      <c r="H31" s="86"/>
      <c r="I31" s="86"/>
      <c r="J31" s="34"/>
      <c r="K31" s="58"/>
      <c r="L31" s="69"/>
      <c r="M31" s="69"/>
      <c r="N31" s="58"/>
      <c r="O31" s="69"/>
      <c r="P31" s="58"/>
      <c r="Q31" s="69"/>
      <c r="R31" s="58"/>
      <c r="S31" s="69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1" s="19" customFormat="1" ht="12" customHeight="1" x14ac:dyDescent="0.2">
      <c r="A32" s="3"/>
      <c r="B32" s="3"/>
      <c r="C32" s="3"/>
      <c r="D32" s="3"/>
      <c r="E32" s="13"/>
      <c r="F32" s="13"/>
      <c r="G32" s="3"/>
      <c r="H32" s="33"/>
      <c r="I32" s="33"/>
      <c r="J32" s="34"/>
      <c r="K32" s="58"/>
      <c r="L32" s="69"/>
      <c r="M32" s="69"/>
      <c r="N32" s="58"/>
      <c r="O32" s="69"/>
      <c r="P32" s="58"/>
      <c r="Q32" s="69"/>
      <c r="R32" s="58"/>
      <c r="S32" s="69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  <row r="33" spans="1:31" ht="13.5" customHeight="1" x14ac:dyDescent="0.2">
      <c r="A33" s="3"/>
      <c r="B33" s="3"/>
      <c r="C33" s="3"/>
      <c r="D33" s="3"/>
      <c r="E33" s="13"/>
      <c r="F33" s="13"/>
      <c r="G33" s="3"/>
      <c r="H33" s="33"/>
      <c r="I33" s="33"/>
      <c r="K33" s="58"/>
      <c r="L33" s="77" t="s">
        <v>31</v>
      </c>
      <c r="M33" s="69" t="s">
        <v>10</v>
      </c>
      <c r="N33" s="67">
        <f>E11</f>
        <v>468.8</v>
      </c>
      <c r="O33" s="68"/>
      <c r="P33" s="58"/>
      <c r="Q33" s="69" t="s">
        <v>11</v>
      </c>
      <c r="R33" s="67">
        <f>D11</f>
        <v>913.3</v>
      </c>
      <c r="S33" s="69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1" ht="13.5" customHeight="1" x14ac:dyDescent="0.2">
      <c r="A34" s="3"/>
      <c r="B34" s="3"/>
      <c r="C34" s="3"/>
      <c r="D34" s="3"/>
      <c r="E34" s="13"/>
      <c r="F34" s="13"/>
      <c r="G34" s="3"/>
      <c r="H34" s="33"/>
      <c r="I34" s="33"/>
      <c r="J34" s="3"/>
      <c r="K34" s="58"/>
      <c r="L34" s="69"/>
      <c r="M34" s="69"/>
      <c r="N34" s="58"/>
      <c r="O34" s="69" t="s">
        <v>12</v>
      </c>
      <c r="P34" s="67">
        <f>H11</f>
        <v>251.8</v>
      </c>
      <c r="Q34" s="69"/>
      <c r="R34" s="58"/>
      <c r="S34" s="69" t="s">
        <v>13</v>
      </c>
      <c r="T34" s="67">
        <f>G11</f>
        <v>937.3</v>
      </c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ht="13.5" customHeight="1" x14ac:dyDescent="0.2">
      <c r="A35" s="3"/>
      <c r="B35" s="3"/>
      <c r="C35" s="3"/>
      <c r="D35" s="3"/>
      <c r="E35" s="13"/>
      <c r="F35" s="13"/>
      <c r="G35" s="3"/>
      <c r="H35" s="33"/>
      <c r="I35" s="33"/>
      <c r="J35" s="3"/>
      <c r="K35" s="58"/>
      <c r="L35" s="69"/>
      <c r="M35" s="69"/>
      <c r="N35" s="58"/>
      <c r="O35" s="69"/>
      <c r="P35" s="58"/>
      <c r="Q35" s="69"/>
      <c r="R35" s="58"/>
      <c r="S35" s="69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1" x14ac:dyDescent="0.2">
      <c r="A36" s="3"/>
      <c r="B36" s="3"/>
      <c r="C36" s="3"/>
      <c r="D36" s="3"/>
      <c r="E36" s="13"/>
      <c r="F36" s="13"/>
      <c r="G36" s="3"/>
      <c r="H36" s="33"/>
      <c r="I36" s="33"/>
      <c r="K36" s="58"/>
      <c r="L36" s="77" t="s">
        <v>30</v>
      </c>
      <c r="M36" s="69" t="s">
        <v>10</v>
      </c>
      <c r="N36" s="67">
        <f>E12</f>
        <v>399.2</v>
      </c>
      <c r="O36" s="69"/>
      <c r="P36" s="58"/>
      <c r="Q36" s="69" t="s">
        <v>11</v>
      </c>
      <c r="R36" s="67">
        <f>D12</f>
        <v>649.1</v>
      </c>
      <c r="S36" s="69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1" x14ac:dyDescent="0.2">
      <c r="A37" s="25"/>
      <c r="B37" s="38"/>
      <c r="C37" s="38"/>
      <c r="D37" s="38"/>
      <c r="E37" s="38"/>
      <c r="F37" s="38"/>
      <c r="G37" s="38"/>
      <c r="H37" s="39"/>
      <c r="I37" s="39"/>
      <c r="K37" s="58"/>
      <c r="L37" s="77"/>
      <c r="M37" s="69"/>
      <c r="N37" s="58"/>
      <c r="O37" s="69" t="s">
        <v>12</v>
      </c>
      <c r="P37" s="67">
        <f>H12</f>
        <v>166.9</v>
      </c>
      <c r="Q37" s="69"/>
      <c r="R37" s="58"/>
      <c r="S37" s="69" t="s">
        <v>13</v>
      </c>
      <c r="T37" s="67">
        <f>G12</f>
        <v>782.3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1" x14ac:dyDescent="0.2">
      <c r="A38" s="3"/>
      <c r="B38" s="3"/>
      <c r="C38" s="3"/>
      <c r="D38" s="3"/>
      <c r="E38" s="13"/>
      <c r="F38" s="13"/>
      <c r="G38" s="3"/>
      <c r="H38" s="33"/>
      <c r="I38" s="33"/>
      <c r="K38" s="58"/>
      <c r="L38" s="69"/>
      <c r="M38" s="69"/>
      <c r="N38" s="58"/>
      <c r="O38" s="69"/>
      <c r="P38" s="58"/>
      <c r="Q38" s="69"/>
      <c r="R38" s="69"/>
      <c r="S38" s="69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x14ac:dyDescent="0.2">
      <c r="A39" s="3"/>
      <c r="B39" s="3"/>
      <c r="C39" s="3"/>
      <c r="D39" s="3"/>
      <c r="E39" s="13"/>
      <c r="F39" s="13"/>
      <c r="G39" s="3"/>
      <c r="H39" s="33"/>
      <c r="I39" s="33"/>
      <c r="K39" s="58"/>
      <c r="L39" s="77" t="s">
        <v>33</v>
      </c>
      <c r="M39" s="69" t="s">
        <v>10</v>
      </c>
      <c r="N39" s="67">
        <f>E13</f>
        <v>401.5</v>
      </c>
      <c r="O39" s="69"/>
      <c r="P39" s="58"/>
      <c r="Q39" s="69" t="s">
        <v>11</v>
      </c>
      <c r="R39" s="67">
        <f>D13</f>
        <v>848.2</v>
      </c>
      <c r="S39" s="69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x14ac:dyDescent="0.2">
      <c r="A40" s="25"/>
      <c r="B40" s="38"/>
      <c r="C40" s="38"/>
      <c r="D40" s="38"/>
      <c r="E40" s="38"/>
      <c r="F40" s="38"/>
      <c r="G40" s="38"/>
      <c r="H40" s="39"/>
      <c r="I40" s="39"/>
      <c r="K40" s="58"/>
      <c r="L40" s="77"/>
      <c r="M40" s="69"/>
      <c r="N40" s="58"/>
      <c r="O40" s="69" t="s">
        <v>12</v>
      </c>
      <c r="P40" s="67">
        <f>H13</f>
        <v>177.1</v>
      </c>
      <c r="Q40" s="69"/>
      <c r="R40" s="58"/>
      <c r="S40" s="69" t="s">
        <v>13</v>
      </c>
      <c r="T40" s="67">
        <f>G13</f>
        <v>1107.3</v>
      </c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x14ac:dyDescent="0.2">
      <c r="A41" s="3"/>
      <c r="B41" s="3"/>
      <c r="C41" s="3"/>
      <c r="D41" s="3"/>
      <c r="E41" s="13"/>
      <c r="F41" s="13"/>
      <c r="G41" s="3"/>
      <c r="H41" s="33"/>
      <c r="I41" s="33"/>
      <c r="K41" s="58"/>
      <c r="L41" s="69"/>
      <c r="M41" s="69"/>
      <c r="N41" s="58"/>
      <c r="O41" s="69"/>
      <c r="P41" s="58"/>
      <c r="Q41" s="69"/>
      <c r="R41" s="58"/>
      <c r="S41" s="69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x14ac:dyDescent="0.2">
      <c r="A42" s="3"/>
      <c r="B42" s="3"/>
      <c r="C42" s="3"/>
      <c r="D42" s="3"/>
      <c r="E42" s="13"/>
      <c r="F42" s="13"/>
      <c r="G42" s="3"/>
      <c r="H42" s="33"/>
      <c r="I42" s="33"/>
      <c r="K42" s="58"/>
      <c r="L42" s="77" t="s">
        <v>32</v>
      </c>
      <c r="M42" s="69" t="s">
        <v>10</v>
      </c>
      <c r="N42" s="67">
        <f>E14</f>
        <v>396.1</v>
      </c>
      <c r="O42" s="69"/>
      <c r="P42" s="58"/>
      <c r="Q42" s="69" t="s">
        <v>11</v>
      </c>
      <c r="R42" s="67">
        <f>D14</f>
        <v>861.3</v>
      </c>
      <c r="S42" s="69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x14ac:dyDescent="0.2">
      <c r="A43" s="25"/>
      <c r="B43" s="38"/>
      <c r="C43" s="38"/>
      <c r="D43" s="38"/>
      <c r="E43" s="38"/>
      <c r="F43" s="38"/>
      <c r="G43" s="38"/>
      <c r="H43" s="39"/>
      <c r="I43" s="39"/>
      <c r="K43" s="58"/>
      <c r="L43" s="77"/>
      <c r="M43" s="69"/>
      <c r="N43" s="58"/>
      <c r="O43" s="69" t="s">
        <v>12</v>
      </c>
      <c r="P43" s="67">
        <f>H14</f>
        <v>183.4</v>
      </c>
      <c r="Q43" s="69"/>
      <c r="R43" s="58"/>
      <c r="S43" s="69" t="s">
        <v>13</v>
      </c>
      <c r="T43" s="67">
        <f>G14</f>
        <v>943.2</v>
      </c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x14ac:dyDescent="0.2">
      <c r="A44" s="3"/>
      <c r="B44" s="3"/>
      <c r="C44" s="3"/>
      <c r="D44" s="3"/>
      <c r="E44" s="13"/>
      <c r="F44" s="13"/>
      <c r="G44" s="3"/>
      <c r="H44" s="33"/>
      <c r="I44" s="33"/>
      <c r="K44" s="58"/>
      <c r="L44" s="69"/>
      <c r="M44" s="69"/>
      <c r="N44" s="58"/>
      <c r="O44" s="69"/>
      <c r="P44" s="58"/>
      <c r="Q44" s="69"/>
      <c r="R44" s="58"/>
      <c r="S44" s="69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x14ac:dyDescent="0.2">
      <c r="A45" s="3"/>
      <c r="B45" s="3"/>
      <c r="C45" s="3"/>
      <c r="D45" s="3"/>
      <c r="E45" s="13"/>
      <c r="F45" s="13"/>
      <c r="G45" s="3"/>
      <c r="H45" s="33"/>
      <c r="I45" s="33"/>
      <c r="K45" s="58"/>
      <c r="L45" s="77" t="s">
        <v>34</v>
      </c>
      <c r="M45" s="69" t="s">
        <v>10</v>
      </c>
      <c r="N45" s="67">
        <f>E15</f>
        <v>402.6</v>
      </c>
      <c r="O45" s="69"/>
      <c r="P45" s="58"/>
      <c r="Q45" s="69" t="s">
        <v>11</v>
      </c>
      <c r="R45" s="67">
        <f>D15</f>
        <v>723.5</v>
      </c>
      <c r="S45" s="69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ht="13.9" customHeight="1" x14ac:dyDescent="0.2">
      <c r="A46" s="25"/>
      <c r="B46" s="38"/>
      <c r="C46" s="38"/>
      <c r="D46" s="38"/>
      <c r="E46" s="38"/>
      <c r="F46" s="38"/>
      <c r="G46" s="38"/>
      <c r="H46" s="39"/>
      <c r="I46" s="39"/>
      <c r="K46" s="58"/>
      <c r="L46" s="77"/>
      <c r="M46" s="69"/>
      <c r="N46" s="58"/>
      <c r="O46" s="69" t="s">
        <v>12</v>
      </c>
      <c r="P46" s="67">
        <f>H15</f>
        <v>142.4</v>
      </c>
      <c r="Q46" s="69"/>
      <c r="R46" s="58"/>
      <c r="S46" s="69" t="s">
        <v>13</v>
      </c>
      <c r="T46" s="67">
        <f>G15</f>
        <v>892.4</v>
      </c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</row>
    <row r="47" spans="1:31" x14ac:dyDescent="0.2">
      <c r="A47" s="3"/>
      <c r="B47" s="3"/>
      <c r="C47" s="3"/>
      <c r="D47" s="3"/>
      <c r="E47" s="13"/>
      <c r="F47" s="13"/>
      <c r="G47" s="3"/>
      <c r="H47" s="33"/>
      <c r="I47" s="33"/>
      <c r="K47" s="58"/>
      <c r="L47" s="69"/>
      <c r="M47" s="69"/>
      <c r="N47" s="58"/>
      <c r="O47" s="69"/>
      <c r="P47" s="58"/>
      <c r="Q47" s="69"/>
      <c r="R47" s="58"/>
      <c r="S47" s="69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1" x14ac:dyDescent="0.2">
      <c r="A48" s="3"/>
      <c r="B48" s="3"/>
      <c r="C48" s="3"/>
      <c r="D48" s="3"/>
      <c r="E48" s="13"/>
      <c r="F48" s="13"/>
      <c r="G48" s="3"/>
      <c r="H48" s="33"/>
      <c r="I48" s="33"/>
      <c r="K48" s="58"/>
      <c r="L48" s="77" t="s">
        <v>35</v>
      </c>
      <c r="M48" s="69" t="s">
        <v>10</v>
      </c>
      <c r="N48" s="67">
        <f>E16</f>
        <v>422.1</v>
      </c>
      <c r="O48" s="69"/>
      <c r="P48" s="69"/>
      <c r="Q48" s="69" t="s">
        <v>11</v>
      </c>
      <c r="R48" s="67">
        <f>D16</f>
        <v>900.4</v>
      </c>
      <c r="S48" s="69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 x14ac:dyDescent="0.2">
      <c r="A49" s="25"/>
      <c r="B49" s="38"/>
      <c r="C49" s="38"/>
      <c r="D49" s="38"/>
      <c r="E49" s="38"/>
      <c r="F49" s="38"/>
      <c r="G49" s="38"/>
      <c r="H49" s="39"/>
      <c r="I49" s="39"/>
      <c r="K49" s="58"/>
      <c r="L49" s="77"/>
      <c r="M49" s="69"/>
      <c r="N49" s="58"/>
      <c r="O49" s="69" t="s">
        <v>12</v>
      </c>
      <c r="P49" s="67">
        <f>H16</f>
        <v>154.30000000000001</v>
      </c>
      <c r="Q49" s="69"/>
      <c r="R49" s="58"/>
      <c r="S49" s="69" t="s">
        <v>13</v>
      </c>
      <c r="T49" s="67">
        <f>G16</f>
        <v>1023.9</v>
      </c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 x14ac:dyDescent="0.2">
      <c r="A50" s="3"/>
      <c r="B50" s="3"/>
      <c r="C50" s="3"/>
      <c r="D50" s="3"/>
      <c r="E50" s="13"/>
      <c r="F50" s="13"/>
      <c r="G50" s="3"/>
      <c r="H50" s="33"/>
      <c r="I50" s="33"/>
      <c r="K50" s="58"/>
      <c r="L50" s="69"/>
      <c r="M50" s="69"/>
      <c r="N50" s="58"/>
      <c r="O50" s="69"/>
      <c r="P50" s="58"/>
      <c r="Q50" s="69"/>
      <c r="R50" s="58"/>
      <c r="S50" s="69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x14ac:dyDescent="0.2">
      <c r="A51" s="3"/>
      <c r="B51" s="3"/>
      <c r="C51" s="3"/>
      <c r="D51" s="3"/>
      <c r="E51" s="13"/>
      <c r="F51" s="13"/>
      <c r="G51" s="3"/>
      <c r="H51" s="33"/>
      <c r="I51" s="33"/>
      <c r="K51" s="58"/>
      <c r="L51" s="77" t="s">
        <v>36</v>
      </c>
      <c r="M51" s="69" t="s">
        <v>10</v>
      </c>
      <c r="N51" s="67">
        <f>E17</f>
        <v>399.2</v>
      </c>
      <c r="O51" s="69"/>
      <c r="P51" s="58"/>
      <c r="Q51" s="69" t="s">
        <v>11</v>
      </c>
      <c r="R51" s="67">
        <f>D17</f>
        <v>980.3</v>
      </c>
      <c r="S51" s="69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x14ac:dyDescent="0.2">
      <c r="A52" s="25"/>
      <c r="B52" s="38"/>
      <c r="C52" s="38"/>
      <c r="D52" s="38"/>
      <c r="E52" s="38"/>
      <c r="F52" s="38"/>
      <c r="G52" s="38"/>
      <c r="H52" s="39"/>
      <c r="I52" s="39"/>
      <c r="K52" s="58"/>
      <c r="L52" s="69"/>
      <c r="M52" s="69"/>
      <c r="N52" s="58"/>
      <c r="O52" s="69" t="s">
        <v>12</v>
      </c>
      <c r="P52" s="67">
        <f>H17</f>
        <v>189.2</v>
      </c>
      <c r="Q52" s="69"/>
      <c r="R52" s="58"/>
      <c r="S52" s="69" t="s">
        <v>13</v>
      </c>
      <c r="T52" s="67">
        <f>G17</f>
        <v>1150.4000000000001</v>
      </c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x14ac:dyDescent="0.2">
      <c r="A53" s="3"/>
      <c r="B53" s="3"/>
      <c r="C53" s="3"/>
      <c r="D53" s="3"/>
      <c r="E53" s="13"/>
      <c r="F53" s="13"/>
      <c r="G53" s="3"/>
      <c r="H53" s="33"/>
      <c r="I53" s="33"/>
      <c r="K53" s="58"/>
      <c r="L53" s="69"/>
      <c r="M53" s="69"/>
      <c r="N53" s="58"/>
      <c r="O53" s="69"/>
      <c r="P53" s="58"/>
      <c r="Q53" s="69"/>
      <c r="R53" s="58"/>
      <c r="S53" s="69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x14ac:dyDescent="0.2">
      <c r="A54" s="3"/>
      <c r="B54" s="3"/>
      <c r="C54" s="3"/>
      <c r="D54" s="3"/>
      <c r="E54" s="13"/>
      <c r="F54" s="13"/>
      <c r="G54" s="3"/>
      <c r="H54" s="33"/>
      <c r="I54" s="33"/>
      <c r="K54" s="58"/>
      <c r="L54" s="77" t="s">
        <v>37</v>
      </c>
      <c r="M54" s="69" t="s">
        <v>10</v>
      </c>
      <c r="N54" s="67">
        <f>E19</f>
        <v>453.2</v>
      </c>
      <c r="O54" s="69"/>
      <c r="P54" s="69"/>
      <c r="Q54" s="69" t="s">
        <v>11</v>
      </c>
      <c r="R54" s="67">
        <f>D19</f>
        <v>967.6</v>
      </c>
      <c r="S54" s="69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</row>
    <row r="55" spans="1:31" x14ac:dyDescent="0.2">
      <c r="A55" s="25"/>
      <c r="B55" s="38"/>
      <c r="C55" s="38"/>
      <c r="D55" s="38"/>
      <c r="E55" s="38"/>
      <c r="F55" s="38"/>
      <c r="G55" s="38"/>
      <c r="H55" s="39"/>
      <c r="I55" s="39"/>
      <c r="K55" s="58"/>
      <c r="L55" s="69"/>
      <c r="M55" s="69"/>
      <c r="N55" s="58"/>
      <c r="O55" s="69" t="s">
        <v>12</v>
      </c>
      <c r="P55" s="67">
        <f>H19</f>
        <v>167.2</v>
      </c>
      <c r="Q55" s="69"/>
      <c r="R55" s="58"/>
      <c r="S55" s="69" t="s">
        <v>13</v>
      </c>
      <c r="T55" s="67">
        <f>G19</f>
        <v>1165.0999999999999</v>
      </c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x14ac:dyDescent="0.2">
      <c r="A56" s="3"/>
      <c r="B56" s="3"/>
      <c r="C56" s="3"/>
      <c r="D56" s="3"/>
      <c r="E56" s="13"/>
      <c r="F56" s="13"/>
      <c r="G56" s="3"/>
      <c r="H56" s="33"/>
      <c r="I56" s="33"/>
      <c r="K56" s="58"/>
      <c r="L56" s="69"/>
      <c r="M56" s="69"/>
      <c r="N56" s="58"/>
      <c r="O56" s="69"/>
      <c r="P56" s="58"/>
      <c r="Q56" s="69"/>
      <c r="R56" s="58"/>
      <c r="S56" s="69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x14ac:dyDescent="0.2">
      <c r="A57" s="3"/>
      <c r="B57" s="3"/>
      <c r="C57" s="3"/>
      <c r="D57" s="3"/>
      <c r="E57" s="13"/>
      <c r="F57" s="13"/>
      <c r="G57" s="3"/>
      <c r="H57" s="33"/>
      <c r="I57" s="33"/>
      <c r="K57" s="58"/>
      <c r="L57" s="77" t="s">
        <v>38</v>
      </c>
      <c r="M57" s="69" t="s">
        <v>10</v>
      </c>
      <c r="N57" s="67">
        <f>E20</f>
        <v>516.5</v>
      </c>
      <c r="O57" s="69"/>
      <c r="P57" s="58"/>
      <c r="Q57" s="69" t="s">
        <v>11</v>
      </c>
      <c r="R57" s="67">
        <f>D20</f>
        <v>912.8</v>
      </c>
      <c r="S57" s="69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x14ac:dyDescent="0.2">
      <c r="A58" s="25"/>
      <c r="B58" s="38"/>
      <c r="C58" s="38"/>
      <c r="D58" s="38"/>
      <c r="E58" s="38"/>
      <c r="F58" s="38"/>
      <c r="G58" s="38"/>
      <c r="H58" s="39"/>
      <c r="I58" s="39"/>
      <c r="K58" s="58"/>
      <c r="L58" s="69"/>
      <c r="M58" s="69"/>
      <c r="N58" s="58"/>
      <c r="O58" s="69" t="s">
        <v>12</v>
      </c>
      <c r="P58" s="67">
        <f>H20</f>
        <v>132.1</v>
      </c>
      <c r="Q58" s="69"/>
      <c r="R58" s="58"/>
      <c r="S58" s="69" t="s">
        <v>13</v>
      </c>
      <c r="T58" s="67">
        <f>G20</f>
        <v>1382.7</v>
      </c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31" x14ac:dyDescent="0.2">
      <c r="A59" s="3"/>
      <c r="B59" s="3"/>
      <c r="C59" s="3"/>
      <c r="D59" s="3"/>
      <c r="E59" s="13"/>
      <c r="F59" s="13"/>
      <c r="G59" s="3"/>
      <c r="H59" s="33"/>
      <c r="I59" s="33"/>
      <c r="K59" s="58"/>
      <c r="L59" s="69"/>
      <c r="M59" s="69"/>
      <c r="N59" s="58"/>
      <c r="O59" s="69"/>
      <c r="P59" s="58"/>
      <c r="Q59" s="69"/>
      <c r="R59" s="67"/>
      <c r="S59" s="69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spans="1:31" x14ac:dyDescent="0.2">
      <c r="A60" s="3"/>
      <c r="B60" s="3"/>
      <c r="C60" s="3"/>
      <c r="D60" s="3"/>
      <c r="E60" s="13"/>
      <c r="F60" s="13"/>
      <c r="G60" s="3"/>
      <c r="H60" s="33"/>
      <c r="I60" s="33"/>
      <c r="K60" s="58"/>
      <c r="L60" s="77" t="s">
        <v>39</v>
      </c>
      <c r="M60" s="69" t="s">
        <v>10</v>
      </c>
      <c r="N60" s="67">
        <f>E21</f>
        <v>494.2</v>
      </c>
      <c r="O60" s="69"/>
      <c r="P60" s="58"/>
      <c r="Q60" s="69" t="s">
        <v>11</v>
      </c>
      <c r="R60" s="67">
        <f>D21</f>
        <v>1136</v>
      </c>
      <c r="S60" s="69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x14ac:dyDescent="0.2">
      <c r="A61" s="25"/>
      <c r="B61" s="38"/>
      <c r="C61" s="38"/>
      <c r="D61" s="38"/>
      <c r="E61" s="38"/>
      <c r="F61" s="38"/>
      <c r="G61" s="38"/>
      <c r="H61" s="39"/>
      <c r="I61" s="39"/>
      <c r="K61" s="58"/>
      <c r="L61" s="69"/>
      <c r="M61" s="69"/>
      <c r="N61" s="58"/>
      <c r="O61" s="69" t="s">
        <v>12</v>
      </c>
      <c r="P61" s="67">
        <f>H21</f>
        <v>122.5</v>
      </c>
      <c r="Q61" s="69"/>
      <c r="R61" s="67"/>
      <c r="S61" s="69" t="s">
        <v>13</v>
      </c>
      <c r="T61" s="67">
        <f>G21</f>
        <v>1442.8</v>
      </c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1:31" x14ac:dyDescent="0.2">
      <c r="K62" s="58"/>
      <c r="L62" s="69"/>
      <c r="M62" s="69"/>
      <c r="N62" s="58"/>
      <c r="O62" s="69"/>
      <c r="P62" s="58"/>
      <c r="Q62" s="69"/>
      <c r="R62" s="58"/>
      <c r="S62" s="69"/>
      <c r="T62" s="67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1:31" x14ac:dyDescent="0.2">
      <c r="K63" s="58"/>
      <c r="L63" s="77" t="s">
        <v>40</v>
      </c>
      <c r="M63" s="69" t="s">
        <v>10</v>
      </c>
      <c r="N63" s="67">
        <f>E22</f>
        <v>438.4</v>
      </c>
      <c r="O63" s="69"/>
      <c r="P63" s="58"/>
      <c r="Q63" s="69" t="s">
        <v>11</v>
      </c>
      <c r="R63" s="67">
        <f>D22</f>
        <v>783.7</v>
      </c>
      <c r="S63" s="69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x14ac:dyDescent="0.2">
      <c r="A64" s="4"/>
      <c r="B64" s="1"/>
      <c r="C64" s="1"/>
      <c r="D64" s="1"/>
      <c r="E64" s="1"/>
      <c r="F64" s="1"/>
      <c r="G64" s="1"/>
      <c r="H64" s="10"/>
      <c r="I64" s="10"/>
      <c r="K64" s="58"/>
      <c r="L64" s="69"/>
      <c r="M64" s="69"/>
      <c r="N64" s="58"/>
      <c r="O64" s="69" t="s">
        <v>12</v>
      </c>
      <c r="P64" s="67">
        <f>H22</f>
        <v>123.5</v>
      </c>
      <c r="Q64" s="69"/>
      <c r="R64" s="58"/>
      <c r="S64" s="69" t="s">
        <v>13</v>
      </c>
      <c r="T64" s="67">
        <f>G22</f>
        <v>1069.7</v>
      </c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1:31" x14ac:dyDescent="0.2">
      <c r="K65" s="58"/>
      <c r="L65" s="69"/>
      <c r="M65" s="69"/>
      <c r="N65" s="58"/>
      <c r="O65" s="69"/>
      <c r="P65" s="58"/>
      <c r="Q65" s="69"/>
      <c r="R65" s="58"/>
      <c r="S65" s="69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:31" x14ac:dyDescent="0.2">
      <c r="K66" s="58"/>
      <c r="L66" s="77" t="s">
        <v>41</v>
      </c>
      <c r="M66" s="69" t="s">
        <v>10</v>
      </c>
      <c r="N66" s="67">
        <f>E23</f>
        <v>521.9</v>
      </c>
      <c r="O66" s="69"/>
      <c r="P66" s="58"/>
      <c r="Q66" s="69" t="s">
        <v>11</v>
      </c>
      <c r="R66" s="67">
        <f>D23</f>
        <v>893.2</v>
      </c>
      <c r="S66" s="69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</row>
    <row r="67" spans="1:31" x14ac:dyDescent="0.2">
      <c r="A67" s="4"/>
      <c r="B67" s="1"/>
      <c r="C67" s="1"/>
      <c r="D67" s="1"/>
      <c r="E67" s="1"/>
      <c r="F67" s="1"/>
      <c r="G67" s="1"/>
      <c r="H67" s="10"/>
      <c r="I67" s="10"/>
      <c r="K67" s="58"/>
      <c r="L67" s="69"/>
      <c r="M67" s="69"/>
      <c r="N67" s="58"/>
      <c r="O67" s="69" t="s">
        <v>12</v>
      </c>
      <c r="P67" s="67">
        <f>H23</f>
        <v>174.1</v>
      </c>
      <c r="Q67" s="69"/>
      <c r="R67" s="58"/>
      <c r="S67" s="69" t="s">
        <v>13</v>
      </c>
      <c r="T67" s="67">
        <f>G23</f>
        <v>1287.4000000000001</v>
      </c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1:31" x14ac:dyDescent="0.2">
      <c r="K68" s="58"/>
      <c r="L68" s="69"/>
      <c r="M68" s="69"/>
      <c r="N68" s="58"/>
      <c r="O68" s="69"/>
      <c r="P68" s="58"/>
      <c r="Q68" s="69"/>
      <c r="R68" s="58"/>
      <c r="S68" s="69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x14ac:dyDescent="0.2">
      <c r="K69" s="58"/>
      <c r="L69" s="77" t="s">
        <v>51</v>
      </c>
      <c r="M69" s="69" t="s">
        <v>10</v>
      </c>
      <c r="N69" s="67">
        <f>E24</f>
        <v>535.4</v>
      </c>
      <c r="O69" s="69"/>
      <c r="P69" s="58"/>
      <c r="Q69" s="69" t="s">
        <v>11</v>
      </c>
      <c r="R69" s="67">
        <f>D24</f>
        <v>1018.9</v>
      </c>
      <c r="S69" s="69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x14ac:dyDescent="0.2">
      <c r="K70" s="58"/>
      <c r="L70" s="77"/>
      <c r="M70" s="69"/>
      <c r="N70" s="58"/>
      <c r="O70" s="69" t="s">
        <v>12</v>
      </c>
      <c r="P70" s="67">
        <f>H24</f>
        <v>188.6</v>
      </c>
      <c r="Q70" s="69"/>
      <c r="R70" s="58"/>
      <c r="S70" s="69" t="s">
        <v>13</v>
      </c>
      <c r="T70" s="67">
        <f>G24</f>
        <v>1406.8</v>
      </c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:31" x14ac:dyDescent="0.2">
      <c r="K71" s="58"/>
      <c r="L71" s="69"/>
      <c r="M71" s="69"/>
      <c r="N71" s="58"/>
      <c r="O71" s="69"/>
      <c r="P71" s="58"/>
      <c r="Q71" s="69"/>
      <c r="R71" s="58"/>
      <c r="S71" s="69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spans="1:31" x14ac:dyDescent="0.2"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</row>
    <row r="73" spans="1:31" x14ac:dyDescent="0.2"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</row>
    <row r="74" spans="1:31" x14ac:dyDescent="0.2">
      <c r="K74" s="58"/>
      <c r="L74" s="69"/>
      <c r="M74" s="69"/>
      <c r="N74" s="58"/>
      <c r="O74" s="69"/>
      <c r="P74" s="58"/>
      <c r="Q74" s="69"/>
      <c r="R74" s="58"/>
      <c r="S74" s="69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</row>
    <row r="75" spans="1:31" x14ac:dyDescent="0.2">
      <c r="K75" s="58"/>
      <c r="L75" s="69"/>
      <c r="M75" s="69"/>
      <c r="N75" s="58"/>
      <c r="O75" s="69"/>
      <c r="P75" s="58"/>
      <c r="Q75" s="69"/>
      <c r="R75" s="58"/>
      <c r="S75" s="69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</row>
    <row r="76" spans="1:31" x14ac:dyDescent="0.2">
      <c r="K76" s="58"/>
      <c r="L76" s="69"/>
      <c r="M76" s="69"/>
      <c r="N76" s="58"/>
      <c r="O76" s="69"/>
      <c r="P76" s="58"/>
      <c r="Q76" s="69"/>
      <c r="R76" s="58"/>
      <c r="S76" s="69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</row>
    <row r="77" spans="1:31" x14ac:dyDescent="0.2">
      <c r="K77" s="58"/>
      <c r="L77" s="69"/>
      <c r="M77" s="69"/>
      <c r="N77" s="58"/>
      <c r="O77" s="69"/>
      <c r="P77" s="58"/>
      <c r="Q77" s="69"/>
      <c r="R77" s="58"/>
      <c r="S77" s="69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</row>
    <row r="78" spans="1:31" x14ac:dyDescent="0.2">
      <c r="K78" s="58"/>
      <c r="L78" s="69"/>
      <c r="M78" s="69"/>
      <c r="N78" s="58"/>
      <c r="O78" s="69"/>
      <c r="P78" s="58"/>
      <c r="Q78" s="69"/>
      <c r="R78" s="58"/>
      <c r="S78" s="69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</row>
    <row r="79" spans="1:31" x14ac:dyDescent="0.2">
      <c r="K79" s="58"/>
      <c r="L79" s="69"/>
      <c r="M79" s="69"/>
      <c r="N79" s="58"/>
      <c r="O79" s="69"/>
      <c r="P79" s="58"/>
      <c r="Q79" s="69"/>
      <c r="R79" s="58"/>
      <c r="S79" s="69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</row>
    <row r="80" spans="1:31" x14ac:dyDescent="0.2">
      <c r="K80" s="58"/>
      <c r="L80" s="69"/>
      <c r="M80" s="69"/>
      <c r="N80" s="58"/>
      <c r="O80" s="69"/>
      <c r="P80" s="58"/>
      <c r="Q80" s="69"/>
      <c r="R80" s="58"/>
      <c r="S80" s="69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</sheetData>
  <mergeCells count="13">
    <mergeCell ref="F31:I31"/>
    <mergeCell ref="F25:I25"/>
    <mergeCell ref="I5:I6"/>
    <mergeCell ref="F26:I26"/>
    <mergeCell ref="F27:I27"/>
    <mergeCell ref="F28:I28"/>
    <mergeCell ref="F29:I29"/>
    <mergeCell ref="F5:H5"/>
    <mergeCell ref="A2:I2"/>
    <mergeCell ref="A5:A6"/>
    <mergeCell ref="B5:B6"/>
    <mergeCell ref="C5:E5"/>
    <mergeCell ref="F30:I30"/>
  </mergeCells>
  <printOptions horizontalCentered="1" verticalCentered="1"/>
  <pageMargins left="0.03" right="0" top="0" bottom="0" header="0" footer="0"/>
  <pageSetup paperSize="9" scale="91" orientation="portrait" r:id="rId1"/>
  <headerFooter alignWithMargins="0"/>
  <ignoredErrors>
    <ignoredError sqref="Z7:Z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2022-12-19T07:22:41Z</cp:lastPrinted>
  <dcterms:created xsi:type="dcterms:W3CDTF">2015-11-19T06:10:33Z</dcterms:created>
  <dcterms:modified xsi:type="dcterms:W3CDTF">2022-12-19T07:23:26Z</dcterms:modified>
</cp:coreProperties>
</file>