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825" yWindow="-315" windowWidth="15600" windowHeight="10230" tabRatio="217"/>
  </bookViews>
  <sheets>
    <sheet name="page1" sheetId="11" r:id="rId1"/>
    <sheet name="page2" sheetId="93" r:id="rId2"/>
  </sheets>
  <externalReferences>
    <externalReference r:id="rId3"/>
  </externalReferences>
  <definedNames>
    <definedName name="\a">#REF!</definedName>
    <definedName name="\c">#REF!</definedName>
    <definedName name="\m">#REF!</definedName>
    <definedName name="\s">#REF!</definedName>
    <definedName name="\v">#REF!</definedName>
    <definedName name="\x">#REF!</definedName>
    <definedName name="\z">#REF!</definedName>
    <definedName name="_\K">#REF!</definedName>
    <definedName name="_New3">#REF!</definedName>
    <definedName name="aaa">#REF!</definedName>
    <definedName name="adv">#REF!</definedName>
    <definedName name="ag">#REF!</definedName>
    <definedName name="dfd">#REF!</definedName>
    <definedName name="gdfd">#REF!</definedName>
    <definedName name="jjk">#REF!</definedName>
    <definedName name="love">#REF!</definedName>
    <definedName name="m">#REF!</definedName>
    <definedName name="_xlnm.Print_Area" localSheetId="0">page1!$A$1:$E$36</definedName>
    <definedName name="_xlnm.Print_Area" localSheetId="1">page2!$A$1:$N$52</definedName>
    <definedName name="Print_Area_MI">#REF!</definedName>
    <definedName name="q">'[1]52 to 54'!#REF!</definedName>
    <definedName name="s" localSheetId="1">#REF!</definedName>
    <definedName name="s">#REF!</definedName>
    <definedName name="t" localSheetId="1">#REF!</definedName>
    <definedName name="t">#REF!</definedName>
    <definedName name="u" localSheetId="1">#REF!</definedName>
    <definedName name="u">#REF!</definedName>
  </definedNames>
  <calcPr calcId="144525"/>
  <fileRecoveryPr autoRecover="0"/>
</workbook>
</file>

<file path=xl/calcChain.xml><?xml version="1.0" encoding="utf-8"?>
<calcChain xmlns="http://schemas.openxmlformats.org/spreadsheetml/2006/main">
  <c r="N23" i="93" l="1"/>
  <c r="G22" i="11"/>
  <c r="P8" i="93"/>
  <c r="P9" i="93" l="1"/>
  <c r="P10" i="93"/>
  <c r="P11" i="93"/>
  <c r="P12" i="93"/>
  <c r="P13" i="93"/>
  <c r="P14" i="93"/>
  <c r="P18" i="93" l="1"/>
  <c r="P19" i="93"/>
  <c r="P17" i="93"/>
  <c r="N24" i="93"/>
  <c r="N25" i="93"/>
  <c r="N26" i="93"/>
  <c r="N27" i="93"/>
  <c r="N28" i="93"/>
  <c r="N29" i="93"/>
  <c r="N41" i="93"/>
  <c r="N42" i="93"/>
  <c r="N43" i="93"/>
  <c r="N20" i="93"/>
  <c r="N44" i="93" s="1"/>
  <c r="N15" i="93"/>
  <c r="N30" i="93" s="1"/>
  <c r="M15" i="93" l="1"/>
  <c r="C31" i="11" l="1"/>
  <c r="C32" i="11"/>
  <c r="C33" i="11"/>
  <c r="C14" i="11" l="1"/>
  <c r="F8" i="11" l="1"/>
  <c r="F9" i="11"/>
  <c r="F10" i="11"/>
  <c r="F11" i="11"/>
  <c r="F12" i="11"/>
  <c r="F13" i="11"/>
  <c r="F7" i="11"/>
  <c r="I19" i="11" l="1"/>
  <c r="P20" i="93" l="1"/>
  <c r="D22" i="11"/>
  <c r="D23" i="11"/>
  <c r="D24" i="11"/>
  <c r="D25" i="11"/>
  <c r="D26" i="11"/>
  <c r="D27" i="11"/>
  <c r="D28" i="11"/>
  <c r="D31" i="11"/>
  <c r="D32" i="11"/>
  <c r="D33" i="11"/>
  <c r="Q18" i="93" l="1"/>
  <c r="Q19" i="93"/>
  <c r="Q17" i="93"/>
  <c r="H16" i="11"/>
  <c r="H17" i="11"/>
  <c r="H18" i="11"/>
  <c r="G23" i="11"/>
  <c r="G24" i="11"/>
  <c r="G25" i="11"/>
  <c r="G26" i="11"/>
  <c r="G27" i="11"/>
  <c r="G28" i="11"/>
  <c r="G32" i="11"/>
  <c r="G33" i="11"/>
  <c r="G31" i="11"/>
  <c r="E14" i="11"/>
  <c r="E19" i="11"/>
  <c r="Q20" i="93" s="1"/>
  <c r="M23" i="93" l="1"/>
  <c r="L23" i="93" l="1"/>
  <c r="L24" i="93"/>
  <c r="M24" i="93"/>
  <c r="L25" i="93"/>
  <c r="M25" i="93"/>
  <c r="L26" i="93"/>
  <c r="M26" i="93"/>
  <c r="L27" i="93"/>
  <c r="M27" i="93"/>
  <c r="L28" i="93"/>
  <c r="M28" i="93"/>
  <c r="L29" i="93"/>
  <c r="M29" i="93"/>
  <c r="L41" i="93"/>
  <c r="M41" i="93"/>
  <c r="L42" i="93"/>
  <c r="M42" i="93"/>
  <c r="L43" i="93"/>
  <c r="M43" i="93"/>
  <c r="M20" i="93"/>
  <c r="H19" i="11" s="1"/>
  <c r="L20" i="93" l="1"/>
  <c r="L15" i="93"/>
  <c r="M44" i="93" l="1"/>
  <c r="M30" i="93"/>
  <c r="D14" i="11" l="1"/>
  <c r="H8" i="11"/>
  <c r="H9" i="11"/>
  <c r="H10" i="11"/>
  <c r="H11" i="11"/>
  <c r="H12" i="11"/>
  <c r="H13" i="11"/>
  <c r="H7" i="11"/>
  <c r="P15" i="93" l="1"/>
  <c r="H14" i="11" s="1"/>
  <c r="B15" i="93" l="1"/>
  <c r="C15" i="93"/>
  <c r="D15" i="93"/>
  <c r="E15" i="93"/>
  <c r="F15" i="93"/>
  <c r="G15" i="93"/>
  <c r="H15" i="93"/>
  <c r="I15" i="93"/>
  <c r="J15" i="93"/>
  <c r="B20" i="93"/>
  <c r="C20" i="93"/>
  <c r="D20" i="93"/>
  <c r="E20" i="93"/>
  <c r="F20" i="93"/>
  <c r="G20" i="93"/>
  <c r="H20" i="93"/>
  <c r="I20" i="93"/>
  <c r="J20" i="93"/>
  <c r="K15" i="93" l="1"/>
  <c r="L30" i="93" s="1"/>
  <c r="K20" i="93" l="1"/>
  <c r="L44" i="93" s="1"/>
  <c r="R17" i="93" l="1"/>
  <c r="R18" i="93" l="1"/>
  <c r="R19" i="93"/>
  <c r="J14" i="11" l="1"/>
  <c r="D19" i="11" l="1"/>
  <c r="G19" i="11" l="1"/>
  <c r="G34" i="11" s="1"/>
  <c r="R20" i="93" l="1"/>
  <c r="C19" i="11" l="1"/>
  <c r="D29" i="11"/>
  <c r="D34" i="11" l="1"/>
  <c r="G14" i="11" l="1"/>
  <c r="G29" i="11" l="1"/>
  <c r="B19" i="11" l="1"/>
  <c r="C34" i="11" s="1"/>
  <c r="B14" i="11" l="1"/>
</calcChain>
</file>

<file path=xl/sharedStrings.xml><?xml version="1.0" encoding="utf-8"?>
<sst xmlns="http://schemas.openxmlformats.org/spreadsheetml/2006/main" count="117" uniqueCount="92">
  <si>
    <t>Exports</t>
  </si>
  <si>
    <t>Imports</t>
  </si>
  <si>
    <t>May</t>
  </si>
  <si>
    <t>June</t>
  </si>
  <si>
    <t>July</t>
  </si>
  <si>
    <t xml:space="preserve">               </t>
  </si>
  <si>
    <t>Commodity</t>
  </si>
  <si>
    <t>Agricultural Products</t>
  </si>
  <si>
    <t>Manufactured Products</t>
  </si>
  <si>
    <t>Others</t>
  </si>
  <si>
    <t>Percentage Changes  from previous year</t>
  </si>
  <si>
    <t>Aug</t>
  </si>
  <si>
    <t>Sept</t>
  </si>
  <si>
    <t>Dec</t>
  </si>
  <si>
    <t>Jan</t>
  </si>
  <si>
    <t>Feb</t>
  </si>
  <si>
    <t>Mar</t>
  </si>
  <si>
    <t>Apr</t>
  </si>
  <si>
    <t>Animal 
Products</t>
  </si>
  <si>
    <t>Marine 
Products</t>
  </si>
  <si>
    <t>Forest 
Products</t>
  </si>
  <si>
    <t>Percentage Changes from previous month</t>
  </si>
  <si>
    <t>Mineral 
Products</t>
  </si>
  <si>
    <t>Manufactural Products</t>
  </si>
  <si>
    <t>Total Export</t>
  </si>
  <si>
    <t xml:space="preserve"> (Cont'd)</t>
  </si>
  <si>
    <t>စက်မှုကုန်ချောပစ္စည်း</t>
  </si>
  <si>
    <t>လယ်ယာထွက်ပစ္စည်း</t>
  </si>
  <si>
    <t>သတ္ထုတွင်းထွက်ပစ္စည်း</t>
  </si>
  <si>
    <t>‌ေရထွက်ပစ္စည်း</t>
  </si>
  <si>
    <t>သစ်တောထွက်ပစ္စည်း</t>
  </si>
  <si>
    <t>တိရစ္ဆာန်ထွက်ပစ္စည်း</t>
  </si>
  <si>
    <t>အခြားပစ္စည်း</t>
  </si>
  <si>
    <t>**  All imports include draw-back items</t>
  </si>
  <si>
    <t xml:space="preserve">*   All exports include re-export   </t>
  </si>
  <si>
    <t xml:space="preserve">Agricultural Products </t>
  </si>
  <si>
    <t xml:space="preserve">Forest Products </t>
  </si>
  <si>
    <t xml:space="preserve">Others </t>
  </si>
  <si>
    <t xml:space="preserve">Animal Products </t>
  </si>
  <si>
    <t xml:space="preserve">Marine Products </t>
  </si>
  <si>
    <t xml:space="preserve">Mineral Products </t>
  </si>
  <si>
    <t xml:space="preserve">Manufactured Products </t>
  </si>
  <si>
    <t xml:space="preserve">Total Exports </t>
  </si>
  <si>
    <t xml:space="preserve">Consumer goods </t>
  </si>
  <si>
    <t xml:space="preserve">Animal 
Products </t>
  </si>
  <si>
    <t xml:space="preserve">Forest 
Products </t>
  </si>
  <si>
    <t xml:space="preserve">Total 
Exports </t>
  </si>
  <si>
    <t xml:space="preserve">Capital 
goods </t>
  </si>
  <si>
    <t xml:space="preserve">Intermediate goods </t>
  </si>
  <si>
    <t xml:space="preserve">Consumer 
goods </t>
  </si>
  <si>
    <t>Total 
Imports</t>
  </si>
  <si>
    <t xml:space="preserve">Marine 
Products </t>
  </si>
  <si>
    <t xml:space="preserve">Mineral 
Products </t>
  </si>
  <si>
    <t xml:space="preserve">Total 
Imports </t>
  </si>
  <si>
    <t>Oct</t>
  </si>
  <si>
    <t>Nov</t>
  </si>
  <si>
    <t>2021-2022</t>
  </si>
  <si>
    <t xml:space="preserve">   Agricultural Products </t>
  </si>
  <si>
    <t xml:space="preserve">   Animal Products </t>
  </si>
  <si>
    <t xml:space="preserve">   Marine Products</t>
  </si>
  <si>
    <t xml:space="preserve">   Mineral Products</t>
  </si>
  <si>
    <t xml:space="preserve">   Forest Products </t>
  </si>
  <si>
    <t xml:space="preserve">   Manufactured Products </t>
  </si>
  <si>
    <t xml:space="preserve">   Others </t>
  </si>
  <si>
    <t xml:space="preserve">   Total Exports</t>
  </si>
  <si>
    <t xml:space="preserve">   Capital goods</t>
  </si>
  <si>
    <t xml:space="preserve">   Intermediate goods</t>
  </si>
  <si>
    <t xml:space="preserve">   Consumer goods</t>
  </si>
  <si>
    <t xml:space="preserve">   Total Imports </t>
  </si>
  <si>
    <t xml:space="preserve">   Consumer goods </t>
  </si>
  <si>
    <t xml:space="preserve">   Total Imports</t>
  </si>
  <si>
    <t>2020-2021 
(April-March)</t>
  </si>
  <si>
    <t>2021-2022 
(April-March)</t>
  </si>
  <si>
    <t>2019-2020 
(April-March)</t>
  </si>
  <si>
    <t>2017-18 apr-mar</t>
  </si>
  <si>
    <t>Department of Electric Power Planning.</t>
  </si>
  <si>
    <t>2022-2023</t>
  </si>
  <si>
    <t>2022-2023
(April-June)</t>
  </si>
  <si>
    <t>2021-22 
Apr-June</t>
  </si>
  <si>
    <t>Myanma Petrochemical Enterprise.</t>
  </si>
  <si>
    <t>Myanma Oil and Gas Enterprise.</t>
  </si>
  <si>
    <t>Myanmar National Airlines.</t>
  </si>
  <si>
    <t>Myanmar Airways International.</t>
  </si>
  <si>
    <t xml:space="preserve">     </t>
  </si>
  <si>
    <t xml:space="preserve">                </t>
  </si>
  <si>
    <t xml:space="preserve">        </t>
  </si>
  <si>
    <t>Oil and Gas Planning Department.</t>
  </si>
  <si>
    <t xml:space="preserve">                  Sources:    Customs Department.    </t>
  </si>
  <si>
    <t>1 of 2</t>
  </si>
  <si>
    <t>2 of 2</t>
  </si>
  <si>
    <t>1.5 TRADE BY COMMODITY GROUP</t>
  </si>
  <si>
    <t>Include border trade, Million US$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</si>
</sst>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_);_(* \(#,##0.0\);_(* &quot;-&quot;??_);_(@_)"/>
    <numFmt numFmtId="165" formatCode="0.0"/>
    <numFmt numFmtId="166" formatCode="&quot;€&quot;\ #,##0;\-&quot;€&quot;\ #,##0"/>
    <numFmt numFmtId="167" formatCode="#,##0.0"/>
    <numFmt numFmtId="168" formatCode="#,##0.0_);\(#,##0.0\)"/>
  </numFmts>
  <fonts count="5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56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2"/>
      <name val="Helv"/>
    </font>
    <font>
      <sz val="12"/>
      <name val="Times New Roman"/>
      <family val="1"/>
    </font>
    <font>
      <b/>
      <sz val="12"/>
      <color indexed="9"/>
      <name val="Arial"/>
      <family val="2"/>
    </font>
    <font>
      <sz val="10"/>
      <color indexed="8"/>
      <name val="Zurich Ex BT"/>
      <family val="2"/>
    </font>
    <font>
      <sz val="11"/>
      <color indexed="8"/>
      <name val="Calibri"/>
      <family val="2"/>
    </font>
    <font>
      <b/>
      <sz val="10"/>
      <color indexed="8"/>
      <name val="Zurich Ex BT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7"/>
      <name val="Arial"/>
      <family val="2"/>
    </font>
    <font>
      <sz val="9"/>
      <name val="Arial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  <font>
      <sz val="11"/>
      <color theme="0"/>
      <name val="Calibri"/>
      <family val="2"/>
      <scheme val="minor"/>
    </font>
    <font>
      <sz val="8"/>
      <color theme="0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Zurich Ex BT"/>
      <family val="2"/>
    </font>
    <font>
      <sz val="8"/>
      <color theme="0"/>
      <name val="Pyidaungsu"/>
      <family val="2"/>
    </font>
    <font>
      <sz val="8"/>
      <color theme="0"/>
      <name val="Myanmar2"/>
      <family val="2"/>
    </font>
    <font>
      <b/>
      <sz val="9"/>
      <color theme="0"/>
      <name val="Arial"/>
      <family val="2"/>
    </font>
    <font>
      <b/>
      <sz val="10"/>
      <color theme="0"/>
      <name val="Zurich Ex BT"/>
    </font>
    <font>
      <b/>
      <sz val="10"/>
      <color theme="0"/>
      <name val="Zurich Ex BT"/>
      <family val="2"/>
    </font>
    <font>
      <b/>
      <sz val="10"/>
      <color indexed="8"/>
      <name val="Zurich Ex BT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8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94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5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5" fontId="9" fillId="0" borderId="0"/>
    <xf numFmtId="0" fontId="7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0" fontId="10" fillId="0" borderId="0"/>
    <xf numFmtId="166" fontId="9" fillId="0" borderId="0"/>
    <xf numFmtId="166" fontId="9" fillId="0" borderId="0"/>
    <xf numFmtId="166" fontId="9" fillId="0" borderId="0"/>
    <xf numFmtId="165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5" fontId="9" fillId="0" borderId="0"/>
    <xf numFmtId="165" fontId="9" fillId="0" borderId="0"/>
    <xf numFmtId="165" fontId="9" fillId="0" borderId="0"/>
    <xf numFmtId="166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5" fillId="0" borderId="0" applyFont="0" applyFill="0" applyBorder="0" applyAlignment="0" applyProtection="0"/>
    <xf numFmtId="0" fontId="19" fillId="0" borderId="0"/>
    <xf numFmtId="0" fontId="20" fillId="0" borderId="0"/>
    <xf numFmtId="0" fontId="20" fillId="0" borderId="0"/>
    <xf numFmtId="0" fontId="21" fillId="0" borderId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7" borderId="0" applyNumberFormat="0" applyBorder="0" applyAlignment="0" applyProtection="0"/>
    <xf numFmtId="0" fontId="23" fillId="14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4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6" borderId="11" applyNumberFormat="0" applyAlignment="0" applyProtection="0"/>
    <xf numFmtId="0" fontId="26" fillId="20" borderId="12" applyNumberFormat="0" applyAlignment="0" applyProtection="0"/>
    <xf numFmtId="43" fontId="2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9" fillId="0" borderId="13" applyNumberFormat="0" applyFill="0" applyAlignment="0" applyProtection="0"/>
    <xf numFmtId="0" fontId="30" fillId="0" borderId="14" applyNumberFormat="0" applyFill="0" applyAlignment="0" applyProtection="0"/>
    <xf numFmtId="0" fontId="31" fillId="0" borderId="15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11" applyNumberFormat="0" applyAlignment="0" applyProtection="0"/>
    <xf numFmtId="0" fontId="33" fillId="0" borderId="16" applyNumberFormat="0" applyFill="0" applyAlignment="0" applyProtection="0"/>
    <xf numFmtId="0" fontId="34" fillId="12" borderId="0" applyNumberFormat="0" applyBorder="0" applyAlignment="0" applyProtection="0"/>
    <xf numFmtId="0" fontId="15" fillId="0" borderId="0"/>
    <xf numFmtId="0" fontId="8" fillId="8" borderId="17" applyNumberFormat="0" applyFont="0" applyAlignment="0" applyProtection="0"/>
    <xf numFmtId="0" fontId="35" fillId="6" borderId="18" applyNumberFormat="0" applyAlignment="0" applyProtection="0"/>
    <xf numFmtId="0" fontId="36" fillId="0" borderId="0" applyNumberFormat="0" applyFill="0" applyBorder="0" applyAlignment="0" applyProtection="0"/>
    <xf numFmtId="0" fontId="35" fillId="0" borderId="19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8" fillId="0" borderId="0"/>
    <xf numFmtId="0" fontId="35" fillId="0" borderId="37" applyNumberFormat="0" applyFill="0" applyAlignment="0" applyProtection="0"/>
    <xf numFmtId="0" fontId="35" fillId="6" borderId="36" applyNumberFormat="0" applyAlignment="0" applyProtection="0"/>
    <xf numFmtId="0" fontId="8" fillId="8" borderId="35" applyNumberFormat="0" applyFont="0" applyAlignment="0" applyProtection="0"/>
    <xf numFmtId="0" fontId="32" fillId="7" borderId="34" applyNumberFormat="0" applyAlignment="0" applyProtection="0"/>
    <xf numFmtId="43" fontId="8" fillId="0" borderId="0" applyFont="0" applyFill="0" applyBorder="0" applyAlignment="0" applyProtection="0"/>
    <xf numFmtId="0" fontId="25" fillId="6" borderId="34" applyNumberFormat="0" applyAlignment="0" applyProtection="0"/>
    <xf numFmtId="0" fontId="25" fillId="6" borderId="30" applyNumberFormat="0" applyAlignment="0" applyProtection="0"/>
    <xf numFmtId="43" fontId="8" fillId="0" borderId="0" applyFont="0" applyFill="0" applyBorder="0" applyAlignment="0" applyProtection="0"/>
    <xf numFmtId="0" fontId="32" fillId="7" borderId="30" applyNumberFormat="0" applyAlignment="0" applyProtection="0"/>
    <xf numFmtId="0" fontId="8" fillId="8" borderId="31" applyNumberFormat="0" applyFont="0" applyAlignment="0" applyProtection="0"/>
    <xf numFmtId="0" fontId="35" fillId="6" borderId="32" applyNumberFormat="0" applyAlignment="0" applyProtection="0"/>
    <xf numFmtId="0" fontId="35" fillId="0" borderId="33" applyNumberFormat="0" applyFill="0" applyAlignment="0" applyProtection="0"/>
    <xf numFmtId="0" fontId="8" fillId="0" borderId="0"/>
  </cellStyleXfs>
  <cellXfs count="190">
    <xf numFmtId="0" fontId="0" fillId="0" borderId="0" xfId="0"/>
    <xf numFmtId="0" fontId="4" fillId="0" borderId="0" xfId="0" applyFont="1" applyFill="1"/>
    <xf numFmtId="0" fontId="12" fillId="0" borderId="0" xfId="0" applyFont="1"/>
    <xf numFmtId="0" fontId="12" fillId="0" borderId="0" xfId="0" applyFont="1" applyAlignment="1">
      <alignment wrapText="1"/>
    </xf>
    <xf numFmtId="0" fontId="11" fillId="3" borderId="0" xfId="0" applyFont="1" applyFill="1" applyBorder="1" applyAlignment="1">
      <alignment horizontal="left" vertical="center" wrapText="1" indent="1"/>
    </xf>
    <xf numFmtId="0" fontId="11" fillId="3" borderId="2" xfId="0" applyFont="1" applyFill="1" applyBorder="1" applyAlignment="1">
      <alignment horizontal="left" vertical="center" wrapText="1" indent="1"/>
    </xf>
    <xf numFmtId="0" fontId="6" fillId="2" borderId="3" xfId="0" applyFont="1" applyFill="1" applyBorder="1" applyAlignment="1">
      <alignment horizontal="left" vertical="center" wrapText="1" indent="1"/>
    </xf>
    <xf numFmtId="0" fontId="4" fillId="4" borderId="0" xfId="0" applyFont="1" applyFill="1"/>
    <xf numFmtId="0" fontId="8" fillId="0" borderId="0" xfId="0" applyFont="1" applyAlignment="1">
      <alignment wrapText="1"/>
    </xf>
    <xf numFmtId="0" fontId="6" fillId="5" borderId="3" xfId="0" applyFont="1" applyFill="1" applyBorder="1" applyAlignment="1">
      <alignment horizontal="left" vertical="center" wrapText="1" indent="1"/>
    </xf>
    <xf numFmtId="0" fontId="14" fillId="0" borderId="0" xfId="0" applyFont="1"/>
    <xf numFmtId="0" fontId="3" fillId="0" borderId="7" xfId="0" applyFont="1" applyBorder="1" applyAlignment="1">
      <alignment horizontal="center" vertical="center"/>
    </xf>
    <xf numFmtId="167" fontId="5" fillId="5" borderId="0" xfId="1" applyNumberFormat="1" applyFont="1" applyFill="1" applyBorder="1" applyAlignment="1" applyProtection="1">
      <alignment horizontal="left" vertical="center"/>
    </xf>
    <xf numFmtId="165" fontId="18" fillId="0" borderId="0" xfId="0" applyNumberFormat="1" applyFont="1" applyFill="1" applyBorder="1" applyAlignment="1">
      <alignment horizontal="center" vertical="center"/>
    </xf>
    <xf numFmtId="0" fontId="4" fillId="0" borderId="0" xfId="0" applyFont="1"/>
    <xf numFmtId="0" fontId="12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12" fillId="4" borderId="0" xfId="0" applyFont="1" applyFill="1"/>
    <xf numFmtId="0" fontId="8" fillId="0" borderId="0" xfId="0" applyFont="1"/>
    <xf numFmtId="0" fontId="8" fillId="0" borderId="0" xfId="0" applyFont="1" applyFill="1" applyBorder="1" applyAlignment="1">
      <alignment vertical="center" wrapText="1"/>
    </xf>
    <xf numFmtId="0" fontId="12" fillId="0" borderId="0" xfId="0" applyFont="1" applyAlignment="1"/>
    <xf numFmtId="0" fontId="4" fillId="3" borderId="21" xfId="0" applyFont="1" applyFill="1" applyBorder="1" applyAlignment="1">
      <alignment wrapText="1"/>
    </xf>
    <xf numFmtId="0" fontId="8" fillId="3" borderId="0" xfId="0" applyFont="1" applyFill="1" applyBorder="1" applyAlignment="1">
      <alignment horizontal="right" vertical="center" wrapText="1"/>
    </xf>
    <xf numFmtId="0" fontId="8" fillId="0" borderId="0" xfId="0" applyFont="1" applyAlignment="1">
      <alignment horizontal="right"/>
    </xf>
    <xf numFmtId="165" fontId="39" fillId="0" borderId="0" xfId="0" applyNumberFormat="1" applyFont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 wrapText="1"/>
    </xf>
    <xf numFmtId="165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39" fillId="4" borderId="0" xfId="0" applyFont="1" applyFill="1" applyBorder="1" applyAlignment="1">
      <alignment horizontal="right" vertical="center" wrapText="1"/>
    </xf>
    <xf numFmtId="0" fontId="8" fillId="4" borderId="0" xfId="0" applyFont="1" applyFill="1" applyBorder="1" applyAlignment="1">
      <alignment horizontal="right" vertical="center" wrapText="1"/>
    </xf>
    <xf numFmtId="167" fontId="39" fillId="4" borderId="0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vertical="center"/>
    </xf>
    <xf numFmtId="43" fontId="6" fillId="4" borderId="0" xfId="2" applyFont="1" applyFill="1" applyBorder="1" applyAlignment="1">
      <alignment horizontal="left" vertical="center"/>
    </xf>
    <xf numFmtId="0" fontId="4" fillId="0" borderId="0" xfId="0" applyFont="1" applyAlignment="1">
      <alignment horizontal="left"/>
    </xf>
    <xf numFmtId="165" fontId="40" fillId="0" borderId="0" xfId="0" applyNumberFormat="1" applyFont="1" applyFill="1" applyBorder="1" applyAlignment="1">
      <alignment horizontal="center" vertical="center"/>
    </xf>
    <xf numFmtId="165" fontId="41" fillId="0" borderId="0" xfId="0" applyNumberFormat="1" applyFont="1" applyBorder="1" applyAlignment="1">
      <alignment horizontal="right" vertical="center"/>
    </xf>
    <xf numFmtId="0" fontId="41" fillId="4" borderId="0" xfId="0" applyFont="1" applyFill="1" applyBorder="1" applyAlignment="1">
      <alignment horizontal="right" vertical="center" wrapText="1"/>
    </xf>
    <xf numFmtId="0" fontId="17" fillId="0" borderId="0" xfId="0" applyFont="1" applyAlignment="1">
      <alignment horizontal="right"/>
    </xf>
    <xf numFmtId="0" fontId="3" fillId="0" borderId="3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3" fontId="6" fillId="4" borderId="0" xfId="2" applyFont="1" applyFill="1" applyAlignment="1">
      <alignment horizontal="left" vertical="center"/>
    </xf>
    <xf numFmtId="0" fontId="4" fillId="4" borderId="0" xfId="0" applyFont="1" applyFill="1" applyAlignment="1">
      <alignment horizontal="left" vertical="top"/>
    </xf>
    <xf numFmtId="167" fontId="4" fillId="4" borderId="0" xfId="0" applyNumberFormat="1" applyFont="1" applyFill="1"/>
    <xf numFmtId="165" fontId="4" fillId="4" borderId="0" xfId="0" applyNumberFormat="1" applyFont="1" applyFill="1"/>
    <xf numFmtId="43" fontId="6" fillId="4" borderId="0" xfId="2" applyFont="1" applyFill="1" applyAlignment="1">
      <alignment vertical="center"/>
    </xf>
    <xf numFmtId="165" fontId="8" fillId="4" borderId="25" xfId="0" applyNumberFormat="1" applyFont="1" applyFill="1" applyBorder="1" applyAlignment="1">
      <alignment horizontal="right" vertical="center" indent="1"/>
    </xf>
    <xf numFmtId="165" fontId="8" fillId="5" borderId="25" xfId="0" applyNumberFormat="1" applyFont="1" applyFill="1" applyBorder="1" applyAlignment="1">
      <alignment horizontal="right" vertical="center" indent="1"/>
    </xf>
    <xf numFmtId="167" fontId="8" fillId="3" borderId="0" xfId="0" applyNumberFormat="1" applyFont="1" applyFill="1" applyBorder="1" applyAlignment="1">
      <alignment horizontal="right" vertical="center" wrapText="1" indent="1"/>
    </xf>
    <xf numFmtId="165" fontId="8" fillId="5" borderId="10" xfId="0" applyNumberFormat="1" applyFont="1" applyFill="1" applyBorder="1" applyAlignment="1">
      <alignment horizontal="right" vertical="center" indent="1"/>
    </xf>
    <xf numFmtId="165" fontId="8" fillId="5" borderId="27" xfId="0" applyNumberFormat="1" applyFont="1" applyFill="1" applyBorder="1" applyAlignment="1">
      <alignment horizontal="right" vertical="center" indent="1"/>
    </xf>
    <xf numFmtId="0" fontId="8" fillId="4" borderId="0" xfId="0" applyFont="1" applyFill="1"/>
    <xf numFmtId="43" fontId="6" fillId="4" borderId="0" xfId="2" applyFont="1" applyFill="1" applyBorder="1" applyAlignment="1">
      <alignment vertical="center"/>
    </xf>
    <xf numFmtId="0" fontId="5" fillId="4" borderId="0" xfId="0" applyFont="1" applyFill="1" applyBorder="1" applyAlignment="1">
      <alignment vertical="center" wrapText="1"/>
    </xf>
    <xf numFmtId="0" fontId="5" fillId="4" borderId="28" xfId="0" applyFont="1" applyFill="1" applyBorder="1" applyAlignment="1">
      <alignment horizontal="center" vertical="center" wrapText="1"/>
    </xf>
    <xf numFmtId="165" fontId="8" fillId="4" borderId="8" xfId="0" applyNumberFormat="1" applyFont="1" applyFill="1" applyBorder="1" applyAlignment="1">
      <alignment horizontal="right" vertical="center" indent="1"/>
    </xf>
    <xf numFmtId="165" fontId="8" fillId="5" borderId="8" xfId="0" applyNumberFormat="1" applyFont="1" applyFill="1" applyBorder="1" applyAlignment="1">
      <alignment horizontal="right" vertical="center" indent="1"/>
    </xf>
    <xf numFmtId="165" fontId="8" fillId="5" borderId="40" xfId="0" applyNumberFormat="1" applyFont="1" applyFill="1" applyBorder="1" applyAlignment="1">
      <alignment horizontal="right" vertical="center" indent="1"/>
    </xf>
    <xf numFmtId="165" fontId="39" fillId="0" borderId="0" xfId="0" applyNumberFormat="1" applyFont="1" applyBorder="1" applyAlignment="1">
      <alignment horizontal="right" vertical="center" indent="1"/>
    </xf>
    <xf numFmtId="165" fontId="39" fillId="0" borderId="25" xfId="0" applyNumberFormat="1" applyFont="1" applyFill="1" applyBorder="1" applyAlignment="1">
      <alignment horizontal="right" vertical="center" indent="1"/>
    </xf>
    <xf numFmtId="0" fontId="39" fillId="3" borderId="0" xfId="0" applyFont="1" applyFill="1" applyBorder="1" applyAlignment="1">
      <alignment horizontal="right" vertical="center" wrapText="1" indent="1"/>
    </xf>
    <xf numFmtId="43" fontId="4" fillId="4" borderId="0" xfId="2" applyFont="1" applyFill="1" applyBorder="1" applyAlignment="1">
      <alignment vertical="top"/>
    </xf>
    <xf numFmtId="43" fontId="4" fillId="4" borderId="0" xfId="2" applyFont="1" applyFill="1" applyBorder="1" applyAlignment="1">
      <alignment vertical="center"/>
    </xf>
    <xf numFmtId="0" fontId="8" fillId="3" borderId="0" xfId="0" applyFont="1" applyFill="1" applyBorder="1" applyAlignment="1">
      <alignment horizontal="right" vertical="center" wrapText="1" indent="1"/>
    </xf>
    <xf numFmtId="0" fontId="5" fillId="4" borderId="0" xfId="0" applyFont="1" applyFill="1" applyBorder="1" applyAlignment="1">
      <alignment horizontal="left" vertical="center" wrapText="1" indent="1"/>
    </xf>
    <xf numFmtId="0" fontId="5" fillId="5" borderId="0" xfId="0" applyFont="1" applyFill="1" applyBorder="1" applyAlignment="1">
      <alignment horizontal="left" vertical="center" wrapText="1" indent="1"/>
    </xf>
    <xf numFmtId="0" fontId="5" fillId="5" borderId="20" xfId="0" applyFont="1" applyFill="1" applyBorder="1" applyAlignment="1">
      <alignment horizontal="left" vertical="center" wrapText="1" indent="1"/>
    </xf>
    <xf numFmtId="0" fontId="38" fillId="0" borderId="0" xfId="0" applyFont="1" applyBorder="1" applyAlignment="1">
      <alignment horizontal="left" vertical="center" wrapText="1" indent="1"/>
    </xf>
    <xf numFmtId="0" fontId="5" fillId="5" borderId="6" xfId="0" applyFont="1" applyFill="1" applyBorder="1" applyAlignment="1">
      <alignment horizontal="left" vertical="center" wrapText="1" indent="1"/>
    </xf>
    <xf numFmtId="0" fontId="5" fillId="3" borderId="0" xfId="0" applyFont="1" applyFill="1" applyBorder="1" applyAlignment="1">
      <alignment horizontal="center" vertical="center" wrapText="1"/>
    </xf>
    <xf numFmtId="167" fontId="4" fillId="4" borderId="0" xfId="0" applyNumberFormat="1" applyFont="1" applyFill="1" applyAlignment="1"/>
    <xf numFmtId="0" fontId="12" fillId="4" borderId="0" xfId="0" applyFont="1" applyFill="1" applyAlignment="1">
      <alignment horizontal="center" vertical="center"/>
    </xf>
    <xf numFmtId="165" fontId="12" fillId="4" borderId="0" xfId="0" applyNumberFormat="1" applyFont="1" applyFill="1" applyAlignment="1">
      <alignment horizontal="center"/>
    </xf>
    <xf numFmtId="0" fontId="4" fillId="4" borderId="2" xfId="0" applyFont="1" applyFill="1" applyBorder="1" applyAlignment="1"/>
    <xf numFmtId="0" fontId="6" fillId="4" borderId="5" xfId="0" applyFont="1" applyFill="1" applyBorder="1" applyAlignment="1">
      <alignment horizontal="right" vertical="center"/>
    </xf>
    <xf numFmtId="0" fontId="4" fillId="4" borderId="0" xfId="0" applyFont="1" applyFill="1" applyBorder="1" applyAlignment="1">
      <alignment horizontal="right" vertical="top"/>
    </xf>
    <xf numFmtId="165" fontId="4" fillId="4" borderId="0" xfId="0" applyNumberFormat="1" applyFont="1" applyFill="1" applyAlignment="1">
      <alignment horizontal="left"/>
    </xf>
    <xf numFmtId="0" fontId="8" fillId="4" borderId="0" xfId="0" applyFont="1" applyFill="1" applyAlignment="1">
      <alignment horizontal="right"/>
    </xf>
    <xf numFmtId="0" fontId="8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left" vertical="center"/>
    </xf>
    <xf numFmtId="0" fontId="8" fillId="4" borderId="0" xfId="0" applyFont="1" applyFill="1" applyAlignment="1">
      <alignment horizontal="left"/>
    </xf>
    <xf numFmtId="0" fontId="6" fillId="2" borderId="0" xfId="0" applyFont="1" applyFill="1" applyBorder="1" applyAlignment="1">
      <alignment vertical="center" wrapText="1"/>
    </xf>
    <xf numFmtId="167" fontId="5" fillId="5" borderId="0" xfId="1" applyNumberFormat="1" applyFont="1" applyFill="1" applyBorder="1" applyAlignment="1" applyProtection="1">
      <alignment vertical="center"/>
    </xf>
    <xf numFmtId="0" fontId="6" fillId="5" borderId="0" xfId="0" applyFont="1" applyFill="1" applyBorder="1" applyAlignment="1">
      <alignment vertical="center" wrapText="1"/>
    </xf>
    <xf numFmtId="0" fontId="6" fillId="5" borderId="6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5" borderId="3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43" fontId="12" fillId="0" borderId="0" xfId="0" applyNumberFormat="1" applyFont="1" applyAlignment="1">
      <alignment wrapText="1"/>
    </xf>
    <xf numFmtId="164" fontId="4" fillId="4" borderId="8" xfId="1" applyNumberFormat="1" applyFont="1" applyFill="1" applyBorder="1" applyAlignment="1">
      <alignment horizontal="right" vertical="center" wrapText="1" indent="3"/>
    </xf>
    <xf numFmtId="164" fontId="4" fillId="4" borderId="23" xfId="1" applyNumberFormat="1" applyFont="1" applyFill="1" applyBorder="1" applyAlignment="1">
      <alignment horizontal="right" vertical="center" wrapText="1" indent="3"/>
    </xf>
    <xf numFmtId="164" fontId="8" fillId="2" borderId="0" xfId="1" applyNumberFormat="1" applyFont="1" applyFill="1" applyBorder="1" applyAlignment="1">
      <alignment horizontal="right" vertical="center" wrapText="1" indent="3"/>
    </xf>
    <xf numFmtId="164" fontId="8" fillId="2" borderId="25" xfId="1" applyNumberFormat="1" applyFont="1" applyFill="1" applyBorder="1" applyAlignment="1">
      <alignment horizontal="right" vertical="center" wrapText="1" indent="3"/>
    </xf>
    <xf numFmtId="167" fontId="8" fillId="5" borderId="8" xfId="1" applyNumberFormat="1" applyFont="1" applyFill="1" applyBorder="1" applyAlignment="1" applyProtection="1">
      <alignment horizontal="right" vertical="center" indent="3"/>
    </xf>
    <xf numFmtId="167" fontId="8" fillId="5" borderId="23" xfId="1" applyNumberFormat="1" applyFont="1" applyFill="1" applyBorder="1" applyAlignment="1" applyProtection="1">
      <alignment horizontal="right" vertical="center" indent="3"/>
    </xf>
    <xf numFmtId="167" fontId="8" fillId="5" borderId="0" xfId="1" applyNumberFormat="1" applyFont="1" applyFill="1" applyBorder="1" applyAlignment="1" applyProtection="1">
      <alignment horizontal="right" vertical="center" indent="3"/>
    </xf>
    <xf numFmtId="167" fontId="8" fillId="5" borderId="25" xfId="1" applyNumberFormat="1" applyFont="1" applyFill="1" applyBorder="1" applyAlignment="1" applyProtection="1">
      <alignment horizontal="right" vertical="center" indent="3"/>
    </xf>
    <xf numFmtId="167" fontId="8" fillId="5" borderId="26" xfId="1" applyNumberFormat="1" applyFont="1" applyFill="1" applyBorder="1" applyAlignment="1" applyProtection="1">
      <alignment horizontal="right" vertical="center" indent="3"/>
    </xf>
    <xf numFmtId="164" fontId="4" fillId="3" borderId="0" xfId="1" applyNumberFormat="1" applyFont="1" applyFill="1" applyBorder="1" applyAlignment="1">
      <alignment horizontal="right" vertical="top" wrapText="1" indent="3"/>
    </xf>
    <xf numFmtId="164" fontId="4" fillId="2" borderId="0" xfId="2" applyNumberFormat="1" applyFont="1" applyFill="1" applyBorder="1" applyAlignment="1">
      <alignment horizontal="right" vertical="center" wrapText="1" indent="3"/>
    </xf>
    <xf numFmtId="164" fontId="4" fillId="2" borderId="25" xfId="2" applyNumberFormat="1" applyFont="1" applyFill="1" applyBorder="1" applyAlignment="1">
      <alignment horizontal="right" vertical="center" wrapText="1" indent="3"/>
    </xf>
    <xf numFmtId="164" fontId="4" fillId="5" borderId="8" xfId="1" applyNumberFormat="1" applyFont="1" applyFill="1" applyBorder="1" applyAlignment="1">
      <alignment horizontal="right" vertical="center" wrapText="1" indent="3"/>
    </xf>
    <xf numFmtId="164" fontId="4" fillId="5" borderId="23" xfId="1" applyNumberFormat="1" applyFont="1" applyFill="1" applyBorder="1" applyAlignment="1">
      <alignment horizontal="right" vertical="center" wrapText="1" indent="3"/>
    </xf>
    <xf numFmtId="164" fontId="4" fillId="5" borderId="0" xfId="2" applyNumberFormat="1" applyFont="1" applyFill="1" applyBorder="1" applyAlignment="1">
      <alignment horizontal="right" vertical="center" wrapText="1" indent="3"/>
    </xf>
    <xf numFmtId="164" fontId="4" fillId="5" borderId="25" xfId="2" applyNumberFormat="1" applyFont="1" applyFill="1" applyBorder="1" applyAlignment="1">
      <alignment horizontal="right" vertical="center" wrapText="1" indent="3"/>
    </xf>
    <xf numFmtId="168" fontId="4" fillId="2" borderId="0" xfId="2" applyNumberFormat="1" applyFont="1" applyFill="1" applyBorder="1" applyAlignment="1">
      <alignment horizontal="right" vertical="center" wrapText="1" indent="3"/>
    </xf>
    <xf numFmtId="168" fontId="4" fillId="2" borderId="25" xfId="2" applyNumberFormat="1" applyFont="1" applyFill="1" applyBorder="1" applyAlignment="1">
      <alignment horizontal="right" vertical="center" wrapText="1" indent="3"/>
    </xf>
    <xf numFmtId="164" fontId="4" fillId="5" borderId="9" xfId="1" applyNumberFormat="1" applyFont="1" applyFill="1" applyBorder="1" applyAlignment="1">
      <alignment horizontal="right" vertical="center" wrapText="1" indent="3"/>
    </xf>
    <xf numFmtId="164" fontId="4" fillId="5" borderId="43" xfId="1" applyNumberFormat="1" applyFont="1" applyFill="1" applyBorder="1" applyAlignment="1">
      <alignment horizontal="right" vertical="center" wrapText="1" indent="3"/>
    </xf>
    <xf numFmtId="164" fontId="4" fillId="5" borderId="24" xfId="1" applyNumberFormat="1" applyFont="1" applyFill="1" applyBorder="1" applyAlignment="1">
      <alignment horizontal="right" vertical="center" wrapText="1" indent="3"/>
    </xf>
    <xf numFmtId="164" fontId="4" fillId="5" borderId="44" xfId="1" applyNumberFormat="1" applyFont="1" applyFill="1" applyBorder="1" applyAlignment="1">
      <alignment horizontal="right" vertical="center" wrapText="1" indent="3"/>
    </xf>
    <xf numFmtId="0" fontId="4" fillId="3" borderId="5" xfId="0" applyFont="1" applyFill="1" applyBorder="1" applyAlignment="1">
      <alignment horizontal="right" wrapText="1" indent="3"/>
    </xf>
    <xf numFmtId="0" fontId="4" fillId="3" borderId="38" xfId="0" applyFont="1" applyFill="1" applyBorder="1" applyAlignment="1">
      <alignment horizontal="right" wrapText="1" indent="3"/>
    </xf>
    <xf numFmtId="165" fontId="4" fillId="2" borderId="23" xfId="0" applyNumberFormat="1" applyFont="1" applyFill="1" applyBorder="1" applyAlignment="1">
      <alignment horizontal="right" vertical="center" wrapText="1" indent="3"/>
    </xf>
    <xf numFmtId="165" fontId="8" fillId="2" borderId="25" xfId="0" applyNumberFormat="1" applyFont="1" applyFill="1" applyBorder="1" applyAlignment="1">
      <alignment horizontal="right" vertical="center" wrapText="1" indent="3"/>
    </xf>
    <xf numFmtId="165" fontId="4" fillId="5" borderId="23" xfId="0" applyNumberFormat="1" applyFont="1" applyFill="1" applyBorder="1" applyAlignment="1">
      <alignment horizontal="right" vertical="center" wrapText="1" indent="3"/>
    </xf>
    <xf numFmtId="165" fontId="8" fillId="5" borderId="25" xfId="0" applyNumberFormat="1" applyFont="1" applyFill="1" applyBorder="1" applyAlignment="1">
      <alignment horizontal="right" vertical="center" wrapText="1" indent="3"/>
    </xf>
    <xf numFmtId="0" fontId="4" fillId="3" borderId="0" xfId="0" applyFont="1" applyFill="1" applyBorder="1" applyAlignment="1">
      <alignment horizontal="right" vertical="center" wrapText="1" indent="3"/>
    </xf>
    <xf numFmtId="165" fontId="4" fillId="2" borderId="25" xfId="0" applyNumberFormat="1" applyFont="1" applyFill="1" applyBorder="1" applyAlignment="1">
      <alignment horizontal="right" vertical="center" wrapText="1" indent="3"/>
    </xf>
    <xf numFmtId="165" fontId="4" fillId="5" borderId="25" xfId="0" applyNumberFormat="1" applyFont="1" applyFill="1" applyBorder="1" applyAlignment="1">
      <alignment horizontal="right" vertical="center" wrapText="1" indent="3"/>
    </xf>
    <xf numFmtId="165" fontId="4" fillId="5" borderId="43" xfId="0" applyNumberFormat="1" applyFont="1" applyFill="1" applyBorder="1" applyAlignment="1">
      <alignment horizontal="right" vertical="center" wrapText="1" indent="3"/>
    </xf>
    <xf numFmtId="165" fontId="4" fillId="5" borderId="44" xfId="0" quotePrefix="1" applyNumberFormat="1" applyFont="1" applyFill="1" applyBorder="1" applyAlignment="1">
      <alignment horizontal="right" vertical="center" wrapText="1" indent="3"/>
    </xf>
    <xf numFmtId="165" fontId="8" fillId="4" borderId="25" xfId="0" applyNumberFormat="1" applyFont="1" applyFill="1" applyBorder="1" applyAlignment="1">
      <alignment horizontal="right" vertical="center"/>
    </xf>
    <xf numFmtId="165" fontId="8" fillId="5" borderId="25" xfId="0" applyNumberFormat="1" applyFont="1" applyFill="1" applyBorder="1" applyAlignment="1">
      <alignment horizontal="right" vertical="center"/>
    </xf>
    <xf numFmtId="167" fontId="8" fillId="3" borderId="0" xfId="0" applyNumberFormat="1" applyFont="1" applyFill="1" applyBorder="1" applyAlignment="1">
      <alignment horizontal="right" vertical="center" wrapText="1"/>
    </xf>
    <xf numFmtId="165" fontId="8" fillId="5" borderId="27" xfId="0" applyNumberFormat="1" applyFont="1" applyFill="1" applyBorder="1" applyAlignment="1">
      <alignment horizontal="right" vertical="center"/>
    </xf>
    <xf numFmtId="0" fontId="39" fillId="3" borderId="0" xfId="0" applyFont="1" applyFill="1" applyBorder="1" applyAlignment="1">
      <alignment horizontal="right" vertical="center" wrapText="1"/>
    </xf>
    <xf numFmtId="165" fontId="8" fillId="5" borderId="10" xfId="0" applyNumberFormat="1" applyFont="1" applyFill="1" applyBorder="1" applyAlignment="1">
      <alignment horizontal="right" vertical="center"/>
    </xf>
    <xf numFmtId="0" fontId="4" fillId="4" borderId="0" xfId="0" applyFont="1" applyFill="1" applyBorder="1" applyAlignment="1">
      <alignment horizontal="left" vertical="top"/>
    </xf>
    <xf numFmtId="0" fontId="4" fillId="4" borderId="0" xfId="0" applyFont="1" applyFill="1" applyAlignment="1">
      <alignment vertical="top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/>
    <xf numFmtId="165" fontId="43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wrapText="1"/>
    </xf>
    <xf numFmtId="167" fontId="44" fillId="0" borderId="0" xfId="0" applyNumberFormat="1" applyFont="1" applyFill="1" applyBorder="1" applyAlignment="1">
      <alignment horizontal="right" vertical="center" wrapText="1"/>
    </xf>
    <xf numFmtId="1" fontId="16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right" vertical="center" wrapText="1"/>
    </xf>
    <xf numFmtId="0" fontId="45" fillId="0" borderId="0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wrapText="1"/>
    </xf>
    <xf numFmtId="0" fontId="46" fillId="0" borderId="0" xfId="0" applyFont="1" applyFill="1" applyBorder="1" applyAlignment="1"/>
    <xf numFmtId="0" fontId="16" fillId="0" borderId="0" xfId="0" applyFont="1" applyFill="1" applyBorder="1" applyAlignment="1">
      <alignment wrapText="1"/>
    </xf>
    <xf numFmtId="165" fontId="16" fillId="0" borderId="0" xfId="0" applyNumberFormat="1" applyFont="1" applyFill="1" applyBorder="1" applyAlignment="1">
      <alignment horizontal="right" vertical="center" wrapText="1" indent="2"/>
    </xf>
    <xf numFmtId="0" fontId="16" fillId="0" borderId="0" xfId="0" applyFont="1" applyFill="1" applyBorder="1" applyAlignment="1">
      <alignment horizontal="right" wrapText="1" indent="2"/>
    </xf>
    <xf numFmtId="0" fontId="16" fillId="0" borderId="0" xfId="0" applyFont="1" applyFill="1" applyBorder="1" applyAlignment="1">
      <alignment horizontal="right" vertical="top"/>
    </xf>
    <xf numFmtId="0" fontId="45" fillId="0" borderId="0" xfId="0" applyFont="1" applyFill="1" applyBorder="1" applyAlignment="1">
      <alignment horizontal="right" vertical="center"/>
    </xf>
    <xf numFmtId="0" fontId="46" fillId="0" borderId="0" xfId="0" applyFont="1" applyFill="1" applyBorder="1" applyAlignment="1">
      <alignment horizontal="center" vertical="center" wrapText="1"/>
    </xf>
    <xf numFmtId="164" fontId="16" fillId="0" borderId="0" xfId="1" applyNumberFormat="1" applyFont="1" applyFill="1" applyBorder="1" applyAlignment="1">
      <alignment horizontal="right" vertical="center" wrapText="1" indent="2"/>
    </xf>
    <xf numFmtId="164" fontId="16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165" fontId="46" fillId="0" borderId="0" xfId="0" applyNumberFormat="1" applyFont="1" applyFill="1" applyBorder="1" applyAlignment="1">
      <alignment wrapText="1"/>
    </xf>
    <xf numFmtId="43" fontId="46" fillId="0" borderId="0" xfId="0" applyNumberFormat="1" applyFont="1" applyFill="1" applyBorder="1" applyAlignment="1">
      <alignment wrapText="1"/>
    </xf>
    <xf numFmtId="164" fontId="16" fillId="0" borderId="0" xfId="2" applyNumberFormat="1" applyFont="1" applyFill="1" applyBorder="1" applyAlignment="1">
      <alignment horizontal="right" vertical="center" wrapText="1" indent="2"/>
    </xf>
    <xf numFmtId="167" fontId="16" fillId="0" borderId="0" xfId="1" applyNumberFormat="1" applyFont="1" applyFill="1" applyBorder="1" applyAlignment="1" applyProtection="1">
      <alignment horizontal="right" vertical="center" indent="2"/>
    </xf>
    <xf numFmtId="0" fontId="48" fillId="0" borderId="0" xfId="0" applyFont="1" applyFill="1" applyBorder="1" applyAlignment="1">
      <alignment vertical="center" wrapText="1"/>
    </xf>
    <xf numFmtId="165" fontId="44" fillId="0" borderId="0" xfId="0" applyNumberFormat="1" applyFont="1" applyFill="1" applyBorder="1" applyAlignment="1">
      <alignment horizontal="right" vertical="center" indent="1"/>
    </xf>
    <xf numFmtId="164" fontId="48" fillId="0" borderId="0" xfId="0" applyNumberFormat="1" applyFont="1" applyFill="1" applyBorder="1" applyAlignment="1">
      <alignment horizontal="center" vertical="center" wrapText="1"/>
    </xf>
    <xf numFmtId="165" fontId="49" fillId="0" borderId="0" xfId="0" applyNumberFormat="1" applyFont="1" applyFill="1" applyBorder="1" applyAlignment="1">
      <alignment horizontal="right" vertical="center" indent="1"/>
    </xf>
    <xf numFmtId="165" fontId="50" fillId="0" borderId="0" xfId="0" applyNumberFormat="1" applyFont="1" applyFill="1" applyBorder="1" applyAlignment="1">
      <alignment wrapText="1"/>
    </xf>
    <xf numFmtId="0" fontId="46" fillId="0" borderId="0" xfId="0" applyFont="1" applyFill="1" applyBorder="1" applyAlignment="1">
      <alignment vertical="center" wrapText="1"/>
    </xf>
    <xf numFmtId="165" fontId="46" fillId="0" borderId="0" xfId="0" applyNumberFormat="1" applyFont="1" applyFill="1" applyBorder="1" applyAlignment="1">
      <alignment vertical="center" wrapText="1"/>
    </xf>
    <xf numFmtId="165" fontId="46" fillId="0" borderId="0" xfId="0" applyNumberFormat="1" applyFont="1" applyFill="1" applyBorder="1" applyAlignment="1">
      <alignment horizontal="center" vertical="center" wrapText="1"/>
    </xf>
    <xf numFmtId="165" fontId="42" fillId="0" borderId="0" xfId="0" applyNumberFormat="1" applyFont="1" applyFill="1" applyBorder="1"/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Fill="1" applyBorder="1"/>
    <xf numFmtId="165" fontId="46" fillId="0" borderId="0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 vertical="top"/>
    </xf>
    <xf numFmtId="0" fontId="51" fillId="0" borderId="0" xfId="0" applyFont="1" applyFill="1" applyBorder="1"/>
    <xf numFmtId="165" fontId="46" fillId="0" borderId="0" xfId="0" applyNumberFormat="1" applyFont="1" applyFill="1" applyBorder="1"/>
    <xf numFmtId="0" fontId="12" fillId="0" borderId="0" xfId="0" quotePrefix="1" applyFont="1" applyAlignment="1">
      <alignment horizontal="right" vertical="center"/>
    </xf>
    <xf numFmtId="0" fontId="8" fillId="0" borderId="0" xfId="0" quotePrefix="1" applyFont="1" applyAlignment="1">
      <alignment horizontal="right" vertical="center"/>
    </xf>
    <xf numFmtId="0" fontId="45" fillId="0" borderId="0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/>
    </xf>
    <xf numFmtId="0" fontId="52" fillId="0" borderId="0" xfId="0" quotePrefix="1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5" fillId="0" borderId="0" xfId="0" quotePrefix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4" borderId="0" xfId="0" applyFont="1" applyFill="1" applyAlignment="1">
      <alignment horizontal="left" vertical="top"/>
    </xf>
    <xf numFmtId="0" fontId="5" fillId="0" borderId="29" xfId="0" applyFont="1" applyBorder="1" applyAlignment="1">
      <alignment horizontal="center" vertical="center" wrapText="1"/>
    </xf>
    <xf numFmtId="0" fontId="4" fillId="4" borderId="0" xfId="0" applyFont="1" applyFill="1" applyBorder="1" applyAlignment="1">
      <alignment horizontal="left" vertical="top"/>
    </xf>
    <xf numFmtId="0" fontId="5" fillId="0" borderId="42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/>
    </xf>
    <xf numFmtId="0" fontId="4" fillId="4" borderId="0" xfId="0" applyFont="1" applyFill="1" applyAlignment="1">
      <alignment horizontal="center" vertical="top"/>
    </xf>
  </cellXfs>
  <cellStyles count="294">
    <cellStyle name="20% - Accent1 2" xfId="196"/>
    <cellStyle name="20% - Accent2 2" xfId="197"/>
    <cellStyle name="20% - Accent3 2" xfId="198"/>
    <cellStyle name="20% - Accent4 2" xfId="199"/>
    <cellStyle name="20% - Accent5 2" xfId="200"/>
    <cellStyle name="20% - Accent6 2" xfId="201"/>
    <cellStyle name="40% - Accent1 2" xfId="202"/>
    <cellStyle name="40% - Accent2 2" xfId="203"/>
    <cellStyle name="40% - Accent3 2" xfId="204"/>
    <cellStyle name="40% - Accent4 2" xfId="205"/>
    <cellStyle name="40% - Accent5 2" xfId="206"/>
    <cellStyle name="40% - Accent6 2" xfId="207"/>
    <cellStyle name="60% - Accent1 2" xfId="208"/>
    <cellStyle name="60% - Accent2 2" xfId="209"/>
    <cellStyle name="60% - Accent3 2" xfId="210"/>
    <cellStyle name="60% - Accent4 2" xfId="211"/>
    <cellStyle name="60% - Accent5 2" xfId="212"/>
    <cellStyle name="60% - Accent6 2" xfId="213"/>
    <cellStyle name="Accent1 2" xfId="214"/>
    <cellStyle name="Accent2 2" xfId="215"/>
    <cellStyle name="Accent3 2" xfId="216"/>
    <cellStyle name="Accent4 2" xfId="217"/>
    <cellStyle name="Accent5 2" xfId="218"/>
    <cellStyle name="Accent6 2" xfId="219"/>
    <cellStyle name="Bad 2" xfId="220"/>
    <cellStyle name="Calculation 2" xfId="221"/>
    <cellStyle name="Calculation 2 2" xfId="287"/>
    <cellStyle name="Calculation 2 3" xfId="286"/>
    <cellStyle name="Check Cell 2" xfId="222"/>
    <cellStyle name="Comma" xfId="1" builtinId="3"/>
    <cellStyle name="Comma 10" xfId="2"/>
    <cellStyle name="Comma 11" xfId="223"/>
    <cellStyle name="Comma 11 2" xfId="288"/>
    <cellStyle name="Comma 11 3" xfId="285"/>
    <cellStyle name="Comma 2" xfId="3"/>
    <cellStyle name="Comma 2 10" xfId="4"/>
    <cellStyle name="Comma 2 11" xfId="5"/>
    <cellStyle name="Comma 2 12" xfId="6"/>
    <cellStyle name="Comma 2 13" xfId="7"/>
    <cellStyle name="Comma 2 14" xfId="8"/>
    <cellStyle name="Comma 2 15" xfId="9"/>
    <cellStyle name="Comma 2 16" xfId="10"/>
    <cellStyle name="Comma 2 17" xfId="185"/>
    <cellStyle name="Comma 2 18" xfId="240"/>
    <cellStyle name="Comma 2 19" xfId="258"/>
    <cellStyle name="Comma 2 2" xfId="11"/>
    <cellStyle name="Comma 2 2 10" xfId="12"/>
    <cellStyle name="Comma 2 2 11" xfId="13"/>
    <cellStyle name="Comma 2 2 12" xfId="14"/>
    <cellStyle name="Comma 2 2 13" xfId="15"/>
    <cellStyle name="Comma 2 2 14" xfId="16"/>
    <cellStyle name="Comma 2 2 15" xfId="17"/>
    <cellStyle name="Comma 2 2 16" xfId="186"/>
    <cellStyle name="Comma 2 2 17" xfId="241"/>
    <cellStyle name="Comma 2 2 18" xfId="259"/>
    <cellStyle name="Comma 2 2 19" xfId="275"/>
    <cellStyle name="Comma 2 2 2" xfId="18"/>
    <cellStyle name="Comma 2 2 3" xfId="19"/>
    <cellStyle name="Comma 2 2 4" xfId="20"/>
    <cellStyle name="Comma 2 2 5" xfId="21"/>
    <cellStyle name="Comma 2 2 6" xfId="22"/>
    <cellStyle name="Comma 2 2 7" xfId="23"/>
    <cellStyle name="Comma 2 2 8" xfId="24"/>
    <cellStyle name="Comma 2 2 9" xfId="25"/>
    <cellStyle name="Comma 2 20" xfId="276"/>
    <cellStyle name="Comma 2 3" xfId="26"/>
    <cellStyle name="Comma 2 4" xfId="27"/>
    <cellStyle name="Comma 2 5" xfId="28"/>
    <cellStyle name="Comma 2 6" xfId="29"/>
    <cellStyle name="Comma 2 7" xfId="30"/>
    <cellStyle name="Comma 2 8" xfId="31"/>
    <cellStyle name="Comma 2 9" xfId="32"/>
    <cellStyle name="Comma 3" xfId="33"/>
    <cellStyle name="Comma 3 10" xfId="34"/>
    <cellStyle name="Comma 3 11" xfId="35"/>
    <cellStyle name="Comma 3 12" xfId="36"/>
    <cellStyle name="Comma 3 13" xfId="37"/>
    <cellStyle name="Comma 3 14" xfId="38"/>
    <cellStyle name="Comma 3 15" xfId="39"/>
    <cellStyle name="Comma 3 16" xfId="40"/>
    <cellStyle name="Comma 3 17" xfId="187"/>
    <cellStyle name="Comma 3 18" xfId="242"/>
    <cellStyle name="Comma 3 19" xfId="263"/>
    <cellStyle name="Comma 3 2" xfId="41"/>
    <cellStyle name="Comma 3 2 10" xfId="42"/>
    <cellStyle name="Comma 3 2 11" xfId="43"/>
    <cellStyle name="Comma 3 2 12" xfId="44"/>
    <cellStyle name="Comma 3 2 13" xfId="45"/>
    <cellStyle name="Comma 3 2 14" xfId="46"/>
    <cellStyle name="Comma 3 2 15" xfId="47"/>
    <cellStyle name="Comma 3 2 16" xfId="184"/>
    <cellStyle name="Comma 3 2 17" xfId="264"/>
    <cellStyle name="Comma 3 2 18" xfId="272"/>
    <cellStyle name="Comma 3 2 2" xfId="48"/>
    <cellStyle name="Comma 3 2 3" xfId="49"/>
    <cellStyle name="Comma 3 2 4" xfId="50"/>
    <cellStyle name="Comma 3 2 5" xfId="51"/>
    <cellStyle name="Comma 3 2 6" xfId="52"/>
    <cellStyle name="Comma 3 2 7" xfId="53"/>
    <cellStyle name="Comma 3 2 8" xfId="54"/>
    <cellStyle name="Comma 3 2 9" xfId="55"/>
    <cellStyle name="Comma 3 20" xfId="274"/>
    <cellStyle name="Comma 3 3" xfId="56"/>
    <cellStyle name="Comma 3 4" xfId="57"/>
    <cellStyle name="Comma 3 5" xfId="58"/>
    <cellStyle name="Comma 3 6" xfId="59"/>
    <cellStyle name="Comma 3 7" xfId="60"/>
    <cellStyle name="Comma 3 8" xfId="61"/>
    <cellStyle name="Comma 3 9" xfId="62"/>
    <cellStyle name="Comma 4" xfId="63"/>
    <cellStyle name="Comma 4 10" xfId="64"/>
    <cellStyle name="Comma 4 11" xfId="65"/>
    <cellStyle name="Comma 4 12" xfId="66"/>
    <cellStyle name="Comma 4 13" xfId="67"/>
    <cellStyle name="Comma 4 14" xfId="68"/>
    <cellStyle name="Comma 4 15" xfId="69"/>
    <cellStyle name="Comma 4 16" xfId="188"/>
    <cellStyle name="Comma 4 17" xfId="243"/>
    <cellStyle name="Comma 4 18" xfId="266"/>
    <cellStyle name="Comma 4 19" xfId="270"/>
    <cellStyle name="Comma 4 2" xfId="70"/>
    <cellStyle name="Comma 4 3" xfId="71"/>
    <cellStyle name="Comma 4 4" xfId="72"/>
    <cellStyle name="Comma 4 5" xfId="73"/>
    <cellStyle name="Comma 4 6" xfId="74"/>
    <cellStyle name="Comma 4 7" xfId="75"/>
    <cellStyle name="Comma 4 8" xfId="76"/>
    <cellStyle name="Comma 4 9" xfId="77"/>
    <cellStyle name="Comma 5" xfId="78"/>
    <cellStyle name="Comma 5 2" xfId="244"/>
    <cellStyle name="Comma 6" xfId="79"/>
    <cellStyle name="Comma 6 2" xfId="245"/>
    <cellStyle name="Comma 7" xfId="80"/>
    <cellStyle name="Comma 7 10" xfId="81"/>
    <cellStyle name="Comma 7 11" xfId="82"/>
    <cellStyle name="Comma 7 12" xfId="83"/>
    <cellStyle name="Comma 7 13" xfId="84"/>
    <cellStyle name="Comma 7 14" xfId="85"/>
    <cellStyle name="Comma 7 15" xfId="86"/>
    <cellStyle name="Comma 7 16" xfId="191"/>
    <cellStyle name="Comma 7 17" xfId="246"/>
    <cellStyle name="Comma 7 18" xfId="268"/>
    <cellStyle name="Comma 7 19" xfId="269"/>
    <cellStyle name="Comma 7 2" xfId="87"/>
    <cellStyle name="Comma 7 3" xfId="88"/>
    <cellStyle name="Comma 7 4" xfId="89"/>
    <cellStyle name="Comma 7 5" xfId="90"/>
    <cellStyle name="Comma 7 6" xfId="91"/>
    <cellStyle name="Comma 7 7" xfId="92"/>
    <cellStyle name="Comma 7 8" xfId="93"/>
    <cellStyle name="Comma 7 9" xfId="94"/>
    <cellStyle name="Comma 8" xfId="95"/>
    <cellStyle name="Comma 8 2" xfId="247"/>
    <cellStyle name="Comma 9" xfId="96"/>
    <cellStyle name="Explanatory Text 2" xfId="224"/>
    <cellStyle name="Good 2" xfId="225"/>
    <cellStyle name="Heading 1 2" xfId="226"/>
    <cellStyle name="Heading 2 2" xfId="227"/>
    <cellStyle name="Heading 3 2" xfId="228"/>
    <cellStyle name="Heading 4 2" xfId="229"/>
    <cellStyle name="Input 2" xfId="230"/>
    <cellStyle name="Input 2 2" xfId="289"/>
    <cellStyle name="Input 2 3" xfId="284"/>
    <cellStyle name="Linked Cell 2" xfId="231"/>
    <cellStyle name="Neutral 2" xfId="232"/>
    <cellStyle name="Normal" xfId="0" builtinId="0"/>
    <cellStyle name="Normal 10" xfId="97"/>
    <cellStyle name="Normal 10 2" xfId="248"/>
    <cellStyle name="Normal 11" xfId="98"/>
    <cellStyle name="Normal 11 2" xfId="249"/>
    <cellStyle name="Normal 12" xfId="99"/>
    <cellStyle name="Normal 13" xfId="100"/>
    <cellStyle name="Normal 14" xfId="101"/>
    <cellStyle name="Normal 14 2" xfId="239"/>
    <cellStyle name="Normal 15" xfId="102"/>
    <cellStyle name="Normal 16" xfId="103"/>
    <cellStyle name="Normal 17" xfId="104"/>
    <cellStyle name="Normal 18" xfId="105"/>
    <cellStyle name="Normal 19" xfId="106"/>
    <cellStyle name="Normal 2" xfId="107"/>
    <cellStyle name="Normal 2 2" xfId="108"/>
    <cellStyle name="Normal 2 2 2" xfId="109"/>
    <cellStyle name="Normal 2 2 2 2" xfId="250"/>
    <cellStyle name="Normal 2 3" xfId="110"/>
    <cellStyle name="Normal 2 3 2" xfId="111"/>
    <cellStyle name="Normal 2 3_Feb(indicator)" xfId="112"/>
    <cellStyle name="Normal 2 4" xfId="113"/>
    <cellStyle name="Normal 2_P-88 to 94(Social)29-10-13(Last)" xfId="114"/>
    <cellStyle name="Normal 20" xfId="115"/>
    <cellStyle name="Normal 21" xfId="116"/>
    <cellStyle name="Normal 22" xfId="117"/>
    <cellStyle name="Normal 23" xfId="118"/>
    <cellStyle name="Normal 24" xfId="119"/>
    <cellStyle name="Normal 25" xfId="120"/>
    <cellStyle name="Normal 26" xfId="121"/>
    <cellStyle name="Normal 27" xfId="122"/>
    <cellStyle name="Normal 28" xfId="123"/>
    <cellStyle name="Normal 29" xfId="124"/>
    <cellStyle name="Normal 3" xfId="125"/>
    <cellStyle name="Normal 3 2" xfId="233"/>
    <cellStyle name="Normal 3 2 2" xfId="251"/>
    <cellStyle name="Normal 30" xfId="126"/>
    <cellStyle name="Normal 31" xfId="127"/>
    <cellStyle name="Normal 32" xfId="128"/>
    <cellStyle name="Normal 33" xfId="129"/>
    <cellStyle name="Normal 34" xfId="130"/>
    <cellStyle name="Normal 35" xfId="131"/>
    <cellStyle name="Normal 36" xfId="132"/>
    <cellStyle name="Normal 37" xfId="133"/>
    <cellStyle name="Normal 38" xfId="134"/>
    <cellStyle name="Normal 39" xfId="135"/>
    <cellStyle name="Normal 4" xfId="136"/>
    <cellStyle name="Normal 4 2" xfId="252"/>
    <cellStyle name="Normal 40" xfId="137"/>
    <cellStyle name="Normal 41" xfId="138"/>
    <cellStyle name="Normal 42" xfId="139"/>
    <cellStyle name="Normal 43" xfId="140"/>
    <cellStyle name="Normal 44" xfId="141"/>
    <cellStyle name="Normal 45" xfId="142"/>
    <cellStyle name="Normal 46" xfId="143"/>
    <cellStyle name="Normal 47" xfId="144"/>
    <cellStyle name="Normal 48" xfId="145"/>
    <cellStyle name="Normal 49" xfId="146"/>
    <cellStyle name="Normal 5" xfId="147"/>
    <cellStyle name="Normal 5 2" xfId="253"/>
    <cellStyle name="Normal 50" xfId="148"/>
    <cellStyle name="Normal 51" xfId="149"/>
    <cellStyle name="Normal 52" xfId="150"/>
    <cellStyle name="Normal 53" xfId="192"/>
    <cellStyle name="Normal 53 2" xfId="277"/>
    <cellStyle name="Normal 53 3" xfId="262"/>
    <cellStyle name="Normal 54" xfId="193"/>
    <cellStyle name="Normal 54 2" xfId="278"/>
    <cellStyle name="Normal 54 3" xfId="261"/>
    <cellStyle name="Normal 55" xfId="194"/>
    <cellStyle name="Normal 55 2" xfId="279"/>
    <cellStyle name="Normal 55 3" xfId="260"/>
    <cellStyle name="Normal 56" xfId="195"/>
    <cellStyle name="Normal 56 2" xfId="280"/>
    <cellStyle name="Normal 56 3" xfId="293"/>
    <cellStyle name="Normal 6" xfId="151"/>
    <cellStyle name="Normal 6 2" xfId="254"/>
    <cellStyle name="Normal 7" xfId="152"/>
    <cellStyle name="Normal 7 2" xfId="255"/>
    <cellStyle name="Normal 8" xfId="153"/>
    <cellStyle name="Normal 8 10" xfId="154"/>
    <cellStyle name="Normal 8 11" xfId="155"/>
    <cellStyle name="Normal 8 12" xfId="156"/>
    <cellStyle name="Normal 8 13" xfId="157"/>
    <cellStyle name="Normal 8 14" xfId="158"/>
    <cellStyle name="Normal 8 15" xfId="159"/>
    <cellStyle name="Normal 8 16" xfId="160"/>
    <cellStyle name="Normal 8 17" xfId="189"/>
    <cellStyle name="Normal 8 18" xfId="256"/>
    <cellStyle name="Normal 8 19" xfId="271"/>
    <cellStyle name="Normal 8 2" xfId="161"/>
    <cellStyle name="Normal 8 2 10" xfId="162"/>
    <cellStyle name="Normal 8 2 11" xfId="163"/>
    <cellStyle name="Normal 8 2 12" xfId="164"/>
    <cellStyle name="Normal 8 2 13" xfId="165"/>
    <cellStyle name="Normal 8 2 14" xfId="166"/>
    <cellStyle name="Normal 8 2 15" xfId="167"/>
    <cellStyle name="Normal 8 2 16" xfId="190"/>
    <cellStyle name="Normal 8 2 17" xfId="273"/>
    <cellStyle name="Normal 8 2 18" xfId="265"/>
    <cellStyle name="Normal 8 2 2" xfId="168"/>
    <cellStyle name="Normal 8 2 3" xfId="169"/>
    <cellStyle name="Normal 8 2 4" xfId="170"/>
    <cellStyle name="Normal 8 2 5" xfId="171"/>
    <cellStyle name="Normal 8 2 6" xfId="172"/>
    <cellStyle name="Normal 8 2 7" xfId="173"/>
    <cellStyle name="Normal 8 2 8" xfId="174"/>
    <cellStyle name="Normal 8 2 9" xfId="175"/>
    <cellStyle name="Normal 8 20" xfId="267"/>
    <cellStyle name="Normal 8 3" xfId="176"/>
    <cellStyle name="Normal 8 4" xfId="177"/>
    <cellStyle name="Normal 8 5" xfId="178"/>
    <cellStyle name="Normal 8 6" xfId="179"/>
    <cellStyle name="Normal 8 7" xfId="180"/>
    <cellStyle name="Normal 8 8" xfId="181"/>
    <cellStyle name="Normal 8 9" xfId="182"/>
    <cellStyle name="Normal 9" xfId="183"/>
    <cellStyle name="Normal 9 2" xfId="257"/>
    <cellStyle name="Note 2" xfId="234"/>
    <cellStyle name="Note 2 2" xfId="290"/>
    <cellStyle name="Note 2 3" xfId="283"/>
    <cellStyle name="Output 2" xfId="235"/>
    <cellStyle name="Output 2 2" xfId="291"/>
    <cellStyle name="Output 2 3" xfId="282"/>
    <cellStyle name="Title 2" xfId="236"/>
    <cellStyle name="Total 2" xfId="237"/>
    <cellStyle name="Total 2 2" xfId="292"/>
    <cellStyle name="Total 2 3" xfId="281"/>
    <cellStyle name="Warning Text 2" xfId="238"/>
  </cellStyles>
  <dxfs count="0"/>
  <tableStyles count="0" defaultTableStyle="TableStyleMedium9" defaultPivotStyle="PivotStyleLight16"/>
  <colors>
    <mruColors>
      <color rgb="FFCC3300"/>
      <color rgb="FFF8F8F8"/>
      <color rgb="FF85312F"/>
      <color rgb="FF948A5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466725</xdr:colOff>
      <xdr:row>40</xdr:row>
      <xdr:rowOff>76200</xdr:rowOff>
    </xdr:from>
    <xdr:to>
      <xdr:col>11</xdr:col>
      <xdr:colOff>19050</xdr:colOff>
      <xdr:row>41</xdr:row>
      <xdr:rowOff>0</xdr:rowOff>
    </xdr:to>
    <xdr:sp macro="" textlink="">
      <xdr:nvSpPr>
        <xdr:cNvPr id="15" name="TextBox 2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 flipH="1">
          <a:off x="5998845" y="5554980"/>
          <a:ext cx="17716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466725</xdr:colOff>
      <xdr:row>43</xdr:row>
      <xdr:rowOff>76200</xdr:rowOff>
    </xdr:from>
    <xdr:to>
      <xdr:col>11</xdr:col>
      <xdr:colOff>19050</xdr:colOff>
      <xdr:row>44</xdr:row>
      <xdr:rowOff>0</xdr:rowOff>
    </xdr:to>
    <xdr:sp macro="" textlink="">
      <xdr:nvSpPr>
        <xdr:cNvPr id="16" name="TextBox 21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 flipH="1">
          <a:off x="5998845" y="6126480"/>
          <a:ext cx="17716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466725</xdr:colOff>
      <xdr:row>43</xdr:row>
      <xdr:rowOff>76200</xdr:rowOff>
    </xdr:from>
    <xdr:to>
      <xdr:col>11</xdr:col>
      <xdr:colOff>19050</xdr:colOff>
      <xdr:row>44</xdr:row>
      <xdr:rowOff>0</xdr:rowOff>
    </xdr:to>
    <xdr:sp macro="" textlink="">
      <xdr:nvSpPr>
        <xdr:cNvPr id="17" name="TextBox 21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 flipH="1">
          <a:off x="5998845" y="6126480"/>
          <a:ext cx="17716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466725</xdr:colOff>
      <xdr:row>42</xdr:row>
      <xdr:rowOff>76200</xdr:rowOff>
    </xdr:from>
    <xdr:to>
      <xdr:col>11</xdr:col>
      <xdr:colOff>19050</xdr:colOff>
      <xdr:row>43</xdr:row>
      <xdr:rowOff>0</xdr:rowOff>
    </xdr:to>
    <xdr:sp macro="" textlink="">
      <xdr:nvSpPr>
        <xdr:cNvPr id="18" name="TextBox 21">
          <a:extLst>
            <a:ext uri="{FF2B5EF4-FFF2-40B4-BE49-F238E27FC236}">
              <a16:creationId xmlns=""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 flipH="1">
          <a:off x="5998845" y="5935980"/>
          <a:ext cx="17716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466725</xdr:colOff>
      <xdr:row>42</xdr:row>
      <xdr:rowOff>76200</xdr:rowOff>
    </xdr:from>
    <xdr:to>
      <xdr:col>11</xdr:col>
      <xdr:colOff>19050</xdr:colOff>
      <xdr:row>43</xdr:row>
      <xdr:rowOff>0</xdr:rowOff>
    </xdr:to>
    <xdr:sp macro="" textlink="">
      <xdr:nvSpPr>
        <xdr:cNvPr id="19" name="TextBox 21">
          <a:extLst>
            <a:ext uri="{FF2B5EF4-FFF2-40B4-BE49-F238E27FC236}">
              <a16:creationId xmlns=""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 flipH="1">
          <a:off x="5998845" y="5935980"/>
          <a:ext cx="17716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466725</xdr:colOff>
      <xdr:row>43</xdr:row>
      <xdr:rowOff>76200</xdr:rowOff>
    </xdr:from>
    <xdr:to>
      <xdr:col>11</xdr:col>
      <xdr:colOff>19050</xdr:colOff>
      <xdr:row>44</xdr:row>
      <xdr:rowOff>0</xdr:rowOff>
    </xdr:to>
    <xdr:sp macro="" textlink="">
      <xdr:nvSpPr>
        <xdr:cNvPr id="20" name="TextBox 21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 flipH="1">
          <a:off x="5998845" y="6126480"/>
          <a:ext cx="17716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466725</xdr:colOff>
      <xdr:row>43</xdr:row>
      <xdr:rowOff>76200</xdr:rowOff>
    </xdr:from>
    <xdr:to>
      <xdr:col>11</xdr:col>
      <xdr:colOff>19050</xdr:colOff>
      <xdr:row>44</xdr:row>
      <xdr:rowOff>0</xdr:rowOff>
    </xdr:to>
    <xdr:sp macro="" textlink="">
      <xdr:nvSpPr>
        <xdr:cNvPr id="21" name="TextBox 21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 flipH="1">
          <a:off x="5998845" y="6126480"/>
          <a:ext cx="17716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466725</xdr:colOff>
      <xdr:row>42</xdr:row>
      <xdr:rowOff>76200</xdr:rowOff>
    </xdr:from>
    <xdr:to>
      <xdr:col>11</xdr:col>
      <xdr:colOff>19050</xdr:colOff>
      <xdr:row>43</xdr:row>
      <xdr:rowOff>0</xdr:rowOff>
    </xdr:to>
    <xdr:sp macro="" textlink="">
      <xdr:nvSpPr>
        <xdr:cNvPr id="22" name="TextBox 21">
          <a:extLst>
            <a:ext uri="{FF2B5EF4-FFF2-40B4-BE49-F238E27FC236}">
              <a16:creationId xmlns=""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 flipH="1">
          <a:off x="5998845" y="5935980"/>
          <a:ext cx="17716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466725</xdr:colOff>
      <xdr:row>42</xdr:row>
      <xdr:rowOff>76200</xdr:rowOff>
    </xdr:from>
    <xdr:to>
      <xdr:col>11</xdr:col>
      <xdr:colOff>19050</xdr:colOff>
      <xdr:row>43</xdr:row>
      <xdr:rowOff>0</xdr:rowOff>
    </xdr:to>
    <xdr:sp macro="" textlink="">
      <xdr:nvSpPr>
        <xdr:cNvPr id="23" name="TextBox 21">
          <a:extLst>
            <a:ext uri="{FF2B5EF4-FFF2-40B4-BE49-F238E27FC236}">
              <a16:creationId xmlns=""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 flipH="1">
          <a:off x="5998845" y="5935980"/>
          <a:ext cx="17716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466725</xdr:colOff>
      <xdr:row>43</xdr:row>
      <xdr:rowOff>76200</xdr:rowOff>
    </xdr:from>
    <xdr:to>
      <xdr:col>11</xdr:col>
      <xdr:colOff>19050</xdr:colOff>
      <xdr:row>44</xdr:row>
      <xdr:rowOff>0</xdr:rowOff>
    </xdr:to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 flipH="1">
          <a:off x="5998845" y="6126480"/>
          <a:ext cx="17716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466725</xdr:colOff>
      <xdr:row>43</xdr:row>
      <xdr:rowOff>76200</xdr:rowOff>
    </xdr:from>
    <xdr:to>
      <xdr:col>11</xdr:col>
      <xdr:colOff>19050</xdr:colOff>
      <xdr:row>44</xdr:row>
      <xdr:rowOff>0</xdr:rowOff>
    </xdr:to>
    <xdr:sp macro="" textlink="">
      <xdr:nvSpPr>
        <xdr:cNvPr id="25" name="TextBox 21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 flipH="1">
          <a:off x="5998845" y="6126480"/>
          <a:ext cx="17716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466725</xdr:colOff>
      <xdr:row>42</xdr:row>
      <xdr:rowOff>76200</xdr:rowOff>
    </xdr:from>
    <xdr:to>
      <xdr:col>11</xdr:col>
      <xdr:colOff>19050</xdr:colOff>
      <xdr:row>43</xdr:row>
      <xdr:rowOff>0</xdr:rowOff>
    </xdr:to>
    <xdr:sp macro="" textlink="">
      <xdr:nvSpPr>
        <xdr:cNvPr id="26" name="TextBox 21">
          <a:extLst>
            <a:ext uri="{FF2B5EF4-FFF2-40B4-BE49-F238E27FC236}">
              <a16:creationId xmlns=""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 flipH="1">
          <a:off x="5998845" y="5935980"/>
          <a:ext cx="17716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466725</xdr:colOff>
      <xdr:row>42</xdr:row>
      <xdr:rowOff>76200</xdr:rowOff>
    </xdr:from>
    <xdr:to>
      <xdr:col>11</xdr:col>
      <xdr:colOff>19050</xdr:colOff>
      <xdr:row>43</xdr:row>
      <xdr:rowOff>0</xdr:rowOff>
    </xdr:to>
    <xdr:sp macro="" textlink="">
      <xdr:nvSpPr>
        <xdr:cNvPr id="27" name="TextBox 26">
          <a:extLst>
            <a:ext uri="{FF2B5EF4-FFF2-40B4-BE49-F238E27FC236}">
              <a16:creationId xmlns=""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 flipH="1">
          <a:off x="5998845" y="5935980"/>
          <a:ext cx="17716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-003\Users\SMEI%20CSO\SMEI%20New%20Ver\Dec%2052%20FDI%20by%20secto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2 other -graph"/>
      <sheetName val="52 tran -graph"/>
      <sheetName val="52 mining-graph"/>
      <sheetName val="52 other"/>
      <sheetName val="52 tran"/>
      <sheetName val="52 mining"/>
      <sheetName val="52 graph"/>
      <sheetName val="52 to 5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 bwMode="auto">
        <a:noFill/>
        <a:ln w="9525">
          <a:noFill/>
          <a:miter lim="800000"/>
          <a:headEnd/>
          <a:tailEnd/>
        </a:ln>
      </a:spPr>
      <a:bodyPr/>
      <a:lstStyle/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showGridLines="0" tabSelected="1" zoomScaleNormal="100" workbookViewId="0">
      <selection activeCell="J1048575" sqref="J1048575"/>
    </sheetView>
  </sheetViews>
  <sheetFormatPr defaultColWidth="8.875" defaultRowHeight="12.75"/>
  <cols>
    <col min="1" max="1" width="28" style="2" customWidth="1"/>
    <col min="2" max="4" width="17.125" style="2" customWidth="1"/>
    <col min="5" max="5" width="17.125" style="15" customWidth="1"/>
    <col min="6" max="6" width="14.75" style="15" customWidth="1"/>
    <col min="7" max="7" width="10.75" style="17" customWidth="1"/>
    <col min="8" max="8" width="10.875" style="17" bestFit="1" customWidth="1"/>
    <col min="9" max="9" width="10.125" style="70" customWidth="1"/>
    <col min="10" max="10" width="17.875" style="2" customWidth="1"/>
    <col min="11" max="11" width="8.875" style="2"/>
    <col min="12" max="12" width="9.75" style="2" bestFit="1" customWidth="1"/>
    <col min="13" max="16384" width="8.875" style="2"/>
  </cols>
  <sheetData>
    <row r="1" spans="1:14" s="15" customFormat="1" ht="15.75" customHeight="1">
      <c r="E1" s="171" t="s">
        <v>88</v>
      </c>
      <c r="G1" s="17"/>
      <c r="H1" s="17"/>
      <c r="I1" s="70"/>
    </row>
    <row r="2" spans="1:14" s="15" customFormat="1" ht="15.75" customHeight="1">
      <c r="A2" s="175" t="s">
        <v>90</v>
      </c>
      <c r="B2" s="176"/>
      <c r="C2" s="176"/>
      <c r="D2" s="176"/>
      <c r="E2" s="176"/>
      <c r="G2" s="17"/>
      <c r="H2" s="17"/>
      <c r="I2" s="70"/>
    </row>
    <row r="3" spans="1:14" s="15" customFormat="1" ht="15.75" customHeight="1">
      <c r="A3" s="177" t="s">
        <v>91</v>
      </c>
      <c r="B3" s="177"/>
      <c r="G3" s="17"/>
      <c r="H3" s="17"/>
      <c r="I3" s="70"/>
    </row>
    <row r="4" spans="1:14" s="15" customFormat="1" ht="15.75" customHeight="1">
      <c r="G4" s="17"/>
      <c r="H4" s="17"/>
      <c r="I4" s="70"/>
    </row>
    <row r="5" spans="1:14" s="20" customFormat="1" ht="60" customHeight="1">
      <c r="A5" s="11" t="s">
        <v>6</v>
      </c>
      <c r="B5" s="25" t="s">
        <v>73</v>
      </c>
      <c r="C5" s="16" t="s">
        <v>71</v>
      </c>
      <c r="D5" s="38" t="s">
        <v>72</v>
      </c>
      <c r="E5" s="88" t="s">
        <v>77</v>
      </c>
      <c r="F5" s="139"/>
      <c r="G5" s="173" t="s">
        <v>78</v>
      </c>
      <c r="H5" s="140"/>
      <c r="I5" s="141"/>
      <c r="J5" s="142"/>
      <c r="K5" s="142"/>
      <c r="L5" s="142"/>
    </row>
    <row r="6" spans="1:14" s="3" customFormat="1" ht="25.15" customHeight="1">
      <c r="A6" s="5" t="s">
        <v>0</v>
      </c>
      <c r="B6" s="21"/>
      <c r="C6" s="21"/>
      <c r="D6" s="21"/>
      <c r="E6" s="21"/>
      <c r="F6" s="143"/>
      <c r="G6" s="173"/>
      <c r="H6" s="148"/>
      <c r="I6" s="141"/>
      <c r="J6" s="141"/>
      <c r="K6" s="141"/>
      <c r="L6" s="141"/>
    </row>
    <row r="7" spans="1:14" s="3" customFormat="1" ht="20.100000000000001" customHeight="1">
      <c r="A7" s="80" t="s">
        <v>57</v>
      </c>
      <c r="B7" s="90">
        <v>3645.1</v>
      </c>
      <c r="C7" s="91">
        <v>4576.8999999999996</v>
      </c>
      <c r="D7" s="92">
        <v>4120.3999999999996</v>
      </c>
      <c r="E7" s="93">
        <v>1093</v>
      </c>
      <c r="F7" s="143">
        <f>ROUND(G7/1000,1)</f>
        <v>1.1000000000000001</v>
      </c>
      <c r="G7" s="149">
        <v>1081.5</v>
      </c>
      <c r="H7" s="150">
        <f>E7-page2!P8</f>
        <v>0</v>
      </c>
      <c r="I7" s="151" t="s">
        <v>27</v>
      </c>
      <c r="J7" s="152">
        <v>3097.6</v>
      </c>
      <c r="K7" s="153"/>
      <c r="L7" s="153"/>
      <c r="M7" s="89"/>
      <c r="N7" s="89"/>
    </row>
    <row r="8" spans="1:14" s="3" customFormat="1" ht="26.1" customHeight="1">
      <c r="A8" s="12" t="s">
        <v>58</v>
      </c>
      <c r="B8" s="94">
        <v>145.30000000000001</v>
      </c>
      <c r="C8" s="95">
        <v>69.599999999999994</v>
      </c>
      <c r="D8" s="96">
        <v>8.1</v>
      </c>
      <c r="E8" s="97">
        <v>8.6999999999999993</v>
      </c>
      <c r="F8" s="143">
        <f t="shared" ref="F8:F13" si="0">ROUND(G8/1000,1)</f>
        <v>0</v>
      </c>
      <c r="G8" s="149">
        <v>1.3</v>
      </c>
      <c r="H8" s="150">
        <f>E8-page2!P9</f>
        <v>0</v>
      </c>
      <c r="I8" s="151" t="s">
        <v>31</v>
      </c>
      <c r="J8" s="152">
        <v>56.9</v>
      </c>
      <c r="K8" s="153"/>
      <c r="L8" s="153"/>
      <c r="M8" s="89"/>
      <c r="N8" s="89"/>
    </row>
    <row r="9" spans="1:14" s="3" customFormat="1" ht="26.1" customHeight="1">
      <c r="A9" s="80" t="s">
        <v>59</v>
      </c>
      <c r="B9" s="90">
        <v>793.4</v>
      </c>
      <c r="C9" s="91">
        <v>795</v>
      </c>
      <c r="D9" s="92">
        <v>767.2</v>
      </c>
      <c r="E9" s="93">
        <v>126.2</v>
      </c>
      <c r="F9" s="143">
        <f t="shared" si="0"/>
        <v>0.1</v>
      </c>
      <c r="G9" s="154">
        <v>136.5</v>
      </c>
      <c r="H9" s="150">
        <f>E9-page2!P10</f>
        <v>0</v>
      </c>
      <c r="I9" s="151" t="s">
        <v>29</v>
      </c>
      <c r="J9" s="152">
        <v>701.6</v>
      </c>
      <c r="K9" s="153"/>
      <c r="L9" s="153"/>
      <c r="M9" s="89"/>
      <c r="N9" s="89"/>
    </row>
    <row r="10" spans="1:14" s="3" customFormat="1" ht="26.1" customHeight="1">
      <c r="A10" s="81" t="s">
        <v>60</v>
      </c>
      <c r="B10" s="94">
        <v>2026.9</v>
      </c>
      <c r="C10" s="95">
        <v>1296</v>
      </c>
      <c r="D10" s="96">
        <v>666.9</v>
      </c>
      <c r="E10" s="97">
        <v>88.100000000000009</v>
      </c>
      <c r="F10" s="143">
        <f t="shared" si="0"/>
        <v>0.2</v>
      </c>
      <c r="G10" s="154">
        <v>227</v>
      </c>
      <c r="H10" s="150">
        <f>E10-page2!P11</f>
        <v>0</v>
      </c>
      <c r="I10" s="151" t="s">
        <v>28</v>
      </c>
      <c r="J10" s="152">
        <v>1769.3</v>
      </c>
      <c r="K10" s="153"/>
      <c r="L10" s="153"/>
      <c r="M10" s="89"/>
      <c r="N10" s="89"/>
    </row>
    <row r="11" spans="1:14" s="3" customFormat="1" ht="26.1" customHeight="1">
      <c r="A11" s="80" t="s">
        <v>61</v>
      </c>
      <c r="B11" s="90">
        <v>172.9</v>
      </c>
      <c r="C11" s="91">
        <v>125.2</v>
      </c>
      <c r="D11" s="92">
        <v>146.19999999999999</v>
      </c>
      <c r="E11" s="93">
        <v>36.200000000000003</v>
      </c>
      <c r="F11" s="143">
        <f t="shared" si="0"/>
        <v>0</v>
      </c>
      <c r="G11" s="154">
        <v>30.1</v>
      </c>
      <c r="H11" s="150">
        <f>E11-page2!P12</f>
        <v>0</v>
      </c>
      <c r="I11" s="151" t="s">
        <v>30</v>
      </c>
      <c r="J11" s="152">
        <v>210.6</v>
      </c>
      <c r="K11" s="153"/>
      <c r="L11" s="153"/>
      <c r="M11" s="89"/>
      <c r="N11" s="89"/>
    </row>
    <row r="12" spans="1:14" s="3" customFormat="1" ht="26.1" customHeight="1">
      <c r="A12" s="81" t="s">
        <v>62</v>
      </c>
      <c r="B12" s="94">
        <v>9248.4</v>
      </c>
      <c r="C12" s="95">
        <v>7504.4</v>
      </c>
      <c r="D12" s="96">
        <v>7573.2</v>
      </c>
      <c r="E12" s="97">
        <v>2304.4</v>
      </c>
      <c r="F12" s="143">
        <f t="shared" si="0"/>
        <v>1.6</v>
      </c>
      <c r="G12" s="154">
        <v>1581.2</v>
      </c>
      <c r="H12" s="150">
        <f>E12-page2!P13</f>
        <v>0</v>
      </c>
      <c r="I12" s="151" t="s">
        <v>26</v>
      </c>
      <c r="J12" s="152">
        <v>6424.8</v>
      </c>
      <c r="K12" s="153"/>
      <c r="L12" s="153"/>
      <c r="M12" s="89"/>
      <c r="N12" s="89"/>
    </row>
    <row r="13" spans="1:14" s="3" customFormat="1" ht="26.1" customHeight="1">
      <c r="A13" s="80" t="s">
        <v>63</v>
      </c>
      <c r="B13" s="90">
        <v>2013.1</v>
      </c>
      <c r="C13" s="91">
        <v>2228.3000000000002</v>
      </c>
      <c r="D13" s="92">
        <v>2197.3000000000002</v>
      </c>
      <c r="E13" s="93">
        <v>534.9</v>
      </c>
      <c r="F13" s="143">
        <f t="shared" si="0"/>
        <v>0.6</v>
      </c>
      <c r="G13" s="154">
        <v>557.9</v>
      </c>
      <c r="H13" s="150">
        <f>E13-page2!P14</f>
        <v>0</v>
      </c>
      <c r="I13" s="151" t="s">
        <v>32</v>
      </c>
      <c r="J13" s="152">
        <v>2589.9</v>
      </c>
      <c r="K13" s="153"/>
      <c r="L13" s="153"/>
      <c r="M13" s="89"/>
      <c r="N13" s="89"/>
    </row>
    <row r="14" spans="1:14" s="3" customFormat="1" ht="26.1" customHeight="1">
      <c r="A14" s="81" t="s">
        <v>64</v>
      </c>
      <c r="B14" s="94">
        <f>SUM(B7:B13)</f>
        <v>18045.099999999999</v>
      </c>
      <c r="C14" s="95">
        <f>SUM(C7:C13)</f>
        <v>16595.399999999998</v>
      </c>
      <c r="D14" s="98">
        <f>SUM(D7:D13)</f>
        <v>15479.3</v>
      </c>
      <c r="E14" s="96">
        <f>SUM(E7:E13)</f>
        <v>4191.5</v>
      </c>
      <c r="F14" s="143"/>
      <c r="G14" s="155">
        <f>SUM(G7:G13)</f>
        <v>3615.5</v>
      </c>
      <c r="H14" s="150">
        <f>E14-page2!P15</f>
        <v>0</v>
      </c>
      <c r="I14" s="156"/>
      <c r="J14" s="152">
        <f>SUM(J7:J13)</f>
        <v>14850.699999999999</v>
      </c>
      <c r="K14" s="141"/>
      <c r="L14" s="141"/>
    </row>
    <row r="15" spans="1:14" s="3" customFormat="1" ht="25.15" customHeight="1">
      <c r="A15" s="4" t="s">
        <v>1</v>
      </c>
      <c r="B15" s="99"/>
      <c r="C15" s="99"/>
      <c r="D15" s="99"/>
      <c r="E15" s="99"/>
      <c r="F15" s="143"/>
      <c r="G15" s="143"/>
      <c r="H15" s="143"/>
      <c r="I15" s="141" t="s">
        <v>74</v>
      </c>
      <c r="J15" s="141"/>
      <c r="K15" s="141"/>
      <c r="L15" s="141"/>
    </row>
    <row r="16" spans="1:14" s="3" customFormat="1" ht="26.1" customHeight="1">
      <c r="A16" s="80" t="s">
        <v>65</v>
      </c>
      <c r="B16" s="90">
        <v>6652.7</v>
      </c>
      <c r="C16" s="91">
        <v>5469.0000000000009</v>
      </c>
      <c r="D16" s="100">
        <v>3140</v>
      </c>
      <c r="E16" s="101">
        <v>694.40000000000009</v>
      </c>
      <c r="F16" s="143"/>
      <c r="G16" s="157">
        <v>1009.1</v>
      </c>
      <c r="H16" s="158">
        <f>E16-page2!P17</f>
        <v>0</v>
      </c>
      <c r="I16" s="152">
        <v>6560.5</v>
      </c>
      <c r="J16" s="141"/>
      <c r="K16" s="141"/>
      <c r="L16" s="141"/>
    </row>
    <row r="17" spans="1:12" s="3" customFormat="1" ht="26.1" customHeight="1">
      <c r="A17" s="82" t="s">
        <v>66</v>
      </c>
      <c r="B17" s="102">
        <v>8129.3000000000011</v>
      </c>
      <c r="C17" s="103">
        <v>6203</v>
      </c>
      <c r="D17" s="104">
        <v>6918.7</v>
      </c>
      <c r="E17" s="105">
        <v>2125.6999999999998</v>
      </c>
      <c r="F17" s="143"/>
      <c r="G17" s="157">
        <v>1464.2</v>
      </c>
      <c r="H17" s="158">
        <f>E17-page2!P18</f>
        <v>0</v>
      </c>
      <c r="I17" s="152">
        <v>6875.5</v>
      </c>
      <c r="J17" s="141"/>
      <c r="K17" s="141"/>
      <c r="L17" s="141"/>
    </row>
    <row r="18" spans="1:12" s="3" customFormat="1" ht="26.1" customHeight="1">
      <c r="A18" s="80" t="s">
        <v>67</v>
      </c>
      <c r="B18" s="90">
        <v>5177.8999999999996</v>
      </c>
      <c r="C18" s="91">
        <v>4484.5999999999995</v>
      </c>
      <c r="D18" s="106">
        <v>4797.8999999999996</v>
      </c>
      <c r="E18" s="107">
        <v>1430</v>
      </c>
      <c r="F18" s="143"/>
      <c r="G18" s="157">
        <v>1058.0999999999999</v>
      </c>
      <c r="H18" s="158">
        <f>E18-page2!P19</f>
        <v>0</v>
      </c>
      <c r="I18" s="152">
        <v>5251</v>
      </c>
      <c r="J18" s="141"/>
      <c r="K18" s="141"/>
      <c r="L18" s="141"/>
    </row>
    <row r="19" spans="1:12" s="3" customFormat="1" ht="26.1" customHeight="1">
      <c r="A19" s="83" t="s">
        <v>68</v>
      </c>
      <c r="B19" s="108">
        <f>SUM(B16:B18)</f>
        <v>19959.900000000001</v>
      </c>
      <c r="C19" s="109">
        <f>SUM(C16:C18)</f>
        <v>16156.599999999999</v>
      </c>
      <c r="D19" s="110">
        <f>SUM(D16:D18)</f>
        <v>14856.6</v>
      </c>
      <c r="E19" s="111">
        <f>SUM(E16:E18)</f>
        <v>4250.1000000000004</v>
      </c>
      <c r="F19" s="143"/>
      <c r="G19" s="159">
        <f t="shared" ref="G19" si="1">SUM(G16:G18)</f>
        <v>3531.4</v>
      </c>
      <c r="H19" s="158">
        <f>E19-page2!P20</f>
        <v>0</v>
      </c>
      <c r="I19" s="160">
        <f>SUM(I16:I18)</f>
        <v>18687</v>
      </c>
      <c r="J19" s="141"/>
      <c r="K19" s="141"/>
      <c r="L19" s="141"/>
    </row>
    <row r="20" spans="1:12" s="3" customFormat="1" ht="26.1" customHeight="1">
      <c r="A20" s="174" t="s">
        <v>10</v>
      </c>
      <c r="B20" s="174"/>
      <c r="C20" s="174"/>
      <c r="D20" s="174"/>
      <c r="E20" s="174"/>
      <c r="F20" s="143"/>
      <c r="G20" s="161"/>
      <c r="H20" s="148"/>
      <c r="I20" s="141"/>
      <c r="J20" s="141"/>
      <c r="K20" s="141"/>
      <c r="L20" s="141"/>
    </row>
    <row r="21" spans="1:12" s="3" customFormat="1" ht="25.15" customHeight="1">
      <c r="A21" s="5" t="s">
        <v>0</v>
      </c>
      <c r="B21" s="112"/>
      <c r="C21" s="113"/>
      <c r="D21" s="113"/>
      <c r="E21" s="113"/>
      <c r="F21" s="143"/>
      <c r="G21" s="162"/>
      <c r="H21" s="163"/>
      <c r="I21" s="152"/>
      <c r="J21" s="141"/>
      <c r="K21" s="141"/>
      <c r="L21" s="141"/>
    </row>
    <row r="22" spans="1:12" s="3" customFormat="1" ht="26.1" customHeight="1">
      <c r="A22" s="6" t="s">
        <v>35</v>
      </c>
      <c r="B22" s="114">
        <v>21.75902729064369</v>
      </c>
      <c r="C22" s="114">
        <v>25.563084689034589</v>
      </c>
      <c r="D22" s="114">
        <f>(D7-C7)/C7*100</f>
        <v>-9.9739998689069029</v>
      </c>
      <c r="E22" s="115">
        <v>1.0633379565418399</v>
      </c>
      <c r="F22" s="144"/>
      <c r="G22" s="164">
        <f>(E7-G7)/G7*100</f>
        <v>1.0633379565418399</v>
      </c>
      <c r="H22" s="163"/>
      <c r="I22" s="152"/>
      <c r="J22" s="141"/>
      <c r="K22" s="141"/>
      <c r="L22" s="141"/>
    </row>
    <row r="23" spans="1:12" s="3" customFormat="1" ht="26.1" customHeight="1">
      <c r="A23" s="9" t="s">
        <v>38</v>
      </c>
      <c r="B23" s="116">
        <v>-68.072950999780275</v>
      </c>
      <c r="C23" s="116">
        <v>-52.099105299380597</v>
      </c>
      <c r="D23" s="116">
        <f t="shared" ref="D23:D29" si="2">(D8-C8)/C8*100</f>
        <v>-88.362068965517238</v>
      </c>
      <c r="E23" s="117">
        <v>569.23076923076917</v>
      </c>
      <c r="F23" s="144"/>
      <c r="G23" s="164">
        <f t="shared" ref="G23:G29" si="3">(E8-G8)/G8*100</f>
        <v>569.23076923076917</v>
      </c>
      <c r="H23" s="163"/>
      <c r="I23" s="152"/>
      <c r="J23" s="141"/>
      <c r="K23" s="141"/>
      <c r="L23" s="141"/>
    </row>
    <row r="24" spans="1:12" s="3" customFormat="1" ht="26.1" customHeight="1">
      <c r="A24" s="6" t="s">
        <v>39</v>
      </c>
      <c r="B24" s="114">
        <v>9.0134652377026701</v>
      </c>
      <c r="C24" s="114">
        <v>0.20166372573733587</v>
      </c>
      <c r="D24" s="114">
        <f t="shared" si="2"/>
        <v>-3.4968553459119436</v>
      </c>
      <c r="E24" s="115">
        <v>-7.5457875457875438</v>
      </c>
      <c r="F24" s="144"/>
      <c r="G24" s="164">
        <f t="shared" si="3"/>
        <v>-7.5457875457875438</v>
      </c>
      <c r="H24" s="163"/>
      <c r="I24" s="152"/>
      <c r="J24" s="141"/>
      <c r="K24" s="141"/>
      <c r="L24" s="141"/>
    </row>
    <row r="25" spans="1:12" s="3" customFormat="1" ht="26.1" customHeight="1">
      <c r="A25" s="9" t="s">
        <v>40</v>
      </c>
      <c r="B25" s="116">
        <v>26.815991991490968</v>
      </c>
      <c r="C25" s="116">
        <v>-36.059993092900491</v>
      </c>
      <c r="D25" s="116">
        <f t="shared" si="2"/>
        <v>-48.541666666666664</v>
      </c>
      <c r="E25" s="117">
        <v>-61.189427312775322</v>
      </c>
      <c r="F25" s="144"/>
      <c r="G25" s="164">
        <f t="shared" si="3"/>
        <v>-61.189427312775322</v>
      </c>
      <c r="H25" s="163"/>
      <c r="I25" s="152"/>
      <c r="J25" s="141"/>
      <c r="K25" s="141"/>
      <c r="L25" s="141"/>
    </row>
    <row r="26" spans="1:12" s="3" customFormat="1" ht="26.1" customHeight="1">
      <c r="A26" s="6" t="s">
        <v>36</v>
      </c>
      <c r="B26" s="114">
        <v>-14.363546310054481</v>
      </c>
      <c r="C26" s="114">
        <v>-27.588201272411801</v>
      </c>
      <c r="D26" s="114">
        <f t="shared" si="2"/>
        <v>16.773162939297112</v>
      </c>
      <c r="E26" s="115">
        <v>20.265780730897013</v>
      </c>
      <c r="F26" s="144"/>
      <c r="G26" s="164">
        <f t="shared" si="3"/>
        <v>20.265780730897013</v>
      </c>
      <c r="H26" s="163"/>
      <c r="I26" s="152"/>
      <c r="J26" s="141"/>
      <c r="K26" s="141"/>
      <c r="L26" s="141"/>
    </row>
    <row r="27" spans="1:12" s="3" customFormat="1" ht="26.1" customHeight="1">
      <c r="A27" s="9" t="s">
        <v>41</v>
      </c>
      <c r="B27" s="116">
        <v>12.889995605683316</v>
      </c>
      <c r="C27" s="116">
        <v>-18.886510099044155</v>
      </c>
      <c r="D27" s="116">
        <f t="shared" si="2"/>
        <v>0.91679547998507782</v>
      </c>
      <c r="E27" s="117">
        <v>45.737414621806224</v>
      </c>
      <c r="F27" s="144"/>
      <c r="G27" s="164">
        <f t="shared" si="3"/>
        <v>45.737414621806224</v>
      </c>
      <c r="H27" s="163"/>
      <c r="I27" s="152"/>
      <c r="J27" s="141"/>
      <c r="K27" s="141"/>
      <c r="L27" s="141"/>
    </row>
    <row r="28" spans="1:12" s="3" customFormat="1" ht="26.1" customHeight="1">
      <c r="A28" s="6" t="s">
        <v>37</v>
      </c>
      <c r="B28" s="114">
        <v>-31.904745797111261</v>
      </c>
      <c r="C28" s="114">
        <v>10.68998062689386</v>
      </c>
      <c r="D28" s="114">
        <f t="shared" si="2"/>
        <v>-1.391195081452228</v>
      </c>
      <c r="E28" s="115">
        <v>-4.1226026169564438</v>
      </c>
      <c r="F28" s="144"/>
      <c r="G28" s="164">
        <f t="shared" si="3"/>
        <v>-4.1226026169564438</v>
      </c>
      <c r="H28" s="163"/>
      <c r="I28" s="152"/>
      <c r="J28" s="141"/>
      <c r="K28" s="141"/>
      <c r="L28" s="141"/>
    </row>
    <row r="29" spans="1:12" s="3" customFormat="1" ht="26.1" customHeight="1">
      <c r="A29" s="9" t="s">
        <v>42</v>
      </c>
      <c r="B29" s="116">
        <v>5.3697702256868327</v>
      </c>
      <c r="C29" s="116">
        <v>-8.0487223678449986</v>
      </c>
      <c r="D29" s="116">
        <f t="shared" si="2"/>
        <v>-6.7253576292225477</v>
      </c>
      <c r="E29" s="117">
        <v>15.931406444475178</v>
      </c>
      <c r="F29" s="144"/>
      <c r="G29" s="164">
        <f t="shared" si="3"/>
        <v>15.931406444475178</v>
      </c>
      <c r="H29" s="148"/>
      <c r="I29" s="141"/>
      <c r="J29" s="141"/>
      <c r="K29" s="141"/>
      <c r="L29" s="141"/>
    </row>
    <row r="30" spans="1:12" s="3" customFormat="1" ht="25.15" customHeight="1">
      <c r="A30" s="4" t="s">
        <v>1</v>
      </c>
      <c r="B30" s="118"/>
      <c r="C30" s="118"/>
      <c r="D30" s="118"/>
      <c r="E30" s="118"/>
      <c r="F30" s="145"/>
      <c r="G30" s="145"/>
      <c r="H30" s="145"/>
      <c r="I30" s="141"/>
      <c r="J30" s="141"/>
      <c r="K30" s="141"/>
      <c r="L30" s="141"/>
    </row>
    <row r="31" spans="1:12" s="3" customFormat="1" ht="26.1" customHeight="1">
      <c r="A31" s="84" t="s">
        <v>65</v>
      </c>
      <c r="B31" s="114">
        <v>14.482628073858638</v>
      </c>
      <c r="C31" s="114">
        <f>(C16-B16)/B16*100</f>
        <v>-17.792775865438077</v>
      </c>
      <c r="D31" s="114">
        <f>(D16-C16)/C16*100</f>
        <v>-42.585481806545992</v>
      </c>
      <c r="E31" s="119">
        <v>-31.186205529679906</v>
      </c>
      <c r="F31" s="144"/>
      <c r="G31" s="164">
        <f>(E16-G16)/G16*100</f>
        <v>-31.186205529679906</v>
      </c>
      <c r="H31" s="163"/>
      <c r="I31" s="141"/>
      <c r="J31" s="141"/>
      <c r="K31" s="141"/>
      <c r="L31" s="141"/>
    </row>
    <row r="32" spans="1:12" s="3" customFormat="1" ht="26.1" customHeight="1">
      <c r="A32" s="85" t="s">
        <v>66</v>
      </c>
      <c r="B32" s="116">
        <v>3.686083440684655</v>
      </c>
      <c r="C32" s="116">
        <f t="shared" ref="C32:D33" si="4">(C17-B17)/B17*100</f>
        <v>-23.695767163224396</v>
      </c>
      <c r="D32" s="116">
        <f t="shared" si="4"/>
        <v>11.537965500564241</v>
      </c>
      <c r="E32" s="120">
        <v>45.17825433683921</v>
      </c>
      <c r="F32" s="144"/>
      <c r="G32" s="164">
        <f t="shared" ref="G32:G34" si="5">(E17-G17)/G17*100</f>
        <v>45.17825433683921</v>
      </c>
      <c r="H32" s="163"/>
      <c r="I32" s="141"/>
      <c r="J32" s="141"/>
      <c r="K32" s="141"/>
      <c r="L32" s="141"/>
    </row>
    <row r="33" spans="1:12" s="3" customFormat="1" ht="26.1" customHeight="1">
      <c r="A33" s="84" t="s">
        <v>69</v>
      </c>
      <c r="B33" s="114">
        <v>3.1063321385902216</v>
      </c>
      <c r="C33" s="114">
        <f t="shared" si="4"/>
        <v>-13.389598099615679</v>
      </c>
      <c r="D33" s="114">
        <f t="shared" si="4"/>
        <v>6.9861303126254342</v>
      </c>
      <c r="E33" s="119">
        <v>35.147906625082712</v>
      </c>
      <c r="F33" s="144"/>
      <c r="G33" s="164">
        <f t="shared" si="5"/>
        <v>35.147906625082712</v>
      </c>
      <c r="H33" s="163"/>
      <c r="I33" s="141"/>
      <c r="J33" s="141"/>
      <c r="K33" s="141"/>
      <c r="L33" s="141"/>
    </row>
    <row r="34" spans="1:12" s="3" customFormat="1" ht="26.1" customHeight="1">
      <c r="A34" s="86" t="s">
        <v>70</v>
      </c>
      <c r="B34" s="121">
        <v>6.890014673278559</v>
      </c>
      <c r="C34" s="121">
        <f>(C19-B19)/B19*100</f>
        <v>-19.054704682889206</v>
      </c>
      <c r="D34" s="121">
        <f>(D19-C19)/C19*100</f>
        <v>-8.0462473540224941</v>
      </c>
      <c r="E34" s="122">
        <v>20.351701874610644</v>
      </c>
      <c r="F34" s="144"/>
      <c r="G34" s="164">
        <f t="shared" si="5"/>
        <v>20.351701874610644</v>
      </c>
      <c r="H34" s="165"/>
      <c r="I34" s="166"/>
      <c r="J34" s="141"/>
      <c r="K34" s="141"/>
      <c r="L34" s="141"/>
    </row>
    <row r="35" spans="1:12" ht="21.6" customHeight="1">
      <c r="A35" s="72"/>
      <c r="B35" s="73"/>
      <c r="C35" s="73"/>
      <c r="D35" s="17"/>
      <c r="E35" s="74" t="s">
        <v>25</v>
      </c>
      <c r="F35" s="146"/>
      <c r="G35" s="147"/>
      <c r="H35" s="166"/>
      <c r="I35" s="165"/>
      <c r="J35" s="166"/>
      <c r="K35" s="166"/>
      <c r="L35" s="166"/>
    </row>
    <row r="36" spans="1:12" ht="15.75" customHeight="1">
      <c r="A36" s="17"/>
      <c r="B36" s="71"/>
      <c r="C36" s="71"/>
      <c r="D36" s="71"/>
      <c r="E36" s="71"/>
      <c r="F36" s="167"/>
      <c r="G36" s="167"/>
      <c r="H36" s="168"/>
      <c r="I36" s="165"/>
      <c r="J36" s="166"/>
      <c r="K36" s="166"/>
      <c r="L36" s="166"/>
    </row>
    <row r="37" spans="1:12">
      <c r="F37" s="166"/>
      <c r="G37" s="166"/>
      <c r="H37" s="166"/>
      <c r="I37" s="165"/>
      <c r="J37" s="166"/>
      <c r="K37" s="166"/>
      <c r="L37" s="166"/>
    </row>
    <row r="38" spans="1:12">
      <c r="F38" s="166"/>
      <c r="G38" s="166"/>
      <c r="H38" s="166"/>
      <c r="I38" s="165"/>
      <c r="J38" s="166"/>
      <c r="K38" s="166"/>
      <c r="L38" s="166"/>
    </row>
    <row r="39" spans="1:12">
      <c r="F39" s="166"/>
      <c r="G39" s="166"/>
      <c r="H39" s="166"/>
      <c r="I39" s="165"/>
      <c r="J39" s="166"/>
      <c r="K39" s="166"/>
      <c r="L39" s="166"/>
    </row>
    <row r="40" spans="1:12">
      <c r="F40" s="166"/>
      <c r="G40" s="166"/>
      <c r="H40" s="166"/>
      <c r="I40" s="165"/>
      <c r="J40" s="166"/>
      <c r="K40" s="166"/>
      <c r="L40" s="166"/>
    </row>
    <row r="41" spans="1:12">
      <c r="F41" s="166"/>
      <c r="G41" s="166"/>
      <c r="H41" s="166"/>
      <c r="I41" s="165"/>
      <c r="J41" s="166"/>
      <c r="K41" s="166"/>
      <c r="L41" s="166"/>
    </row>
    <row r="42" spans="1:12">
      <c r="F42" s="166"/>
      <c r="G42" s="166"/>
      <c r="H42" s="166"/>
      <c r="I42" s="165"/>
      <c r="J42" s="166"/>
      <c r="K42" s="166"/>
      <c r="L42" s="166"/>
    </row>
    <row r="43" spans="1:12">
      <c r="F43" s="166"/>
      <c r="G43" s="166"/>
      <c r="H43" s="166"/>
      <c r="I43" s="165"/>
      <c r="J43" s="166"/>
      <c r="K43" s="166"/>
      <c r="L43" s="166"/>
    </row>
    <row r="44" spans="1:12" ht="21" customHeight="1">
      <c r="B44" s="10"/>
      <c r="C44" s="10"/>
      <c r="D44" s="10"/>
      <c r="E44" s="10"/>
      <c r="F44" s="169"/>
      <c r="G44" s="169"/>
      <c r="H44" s="166"/>
      <c r="I44" s="165"/>
      <c r="J44" s="166"/>
      <c r="K44" s="166"/>
      <c r="L44" s="166"/>
    </row>
    <row r="45" spans="1:12">
      <c r="F45" s="166"/>
      <c r="G45" s="166"/>
      <c r="H45" s="166"/>
      <c r="I45" s="165"/>
      <c r="J45" s="166"/>
      <c r="K45" s="166"/>
      <c r="L45" s="166"/>
    </row>
    <row r="46" spans="1:12">
      <c r="F46" s="166"/>
      <c r="G46" s="166"/>
      <c r="H46" s="166"/>
      <c r="I46" s="165"/>
      <c r="J46" s="170"/>
      <c r="K46" s="166"/>
      <c r="L46" s="166"/>
    </row>
    <row r="47" spans="1:12">
      <c r="F47" s="166"/>
      <c r="G47" s="166"/>
      <c r="H47" s="166"/>
      <c r="I47" s="165"/>
      <c r="J47" s="166"/>
      <c r="K47" s="166"/>
      <c r="L47" s="166"/>
    </row>
    <row r="48" spans="1:12">
      <c r="F48" s="166"/>
      <c r="G48" s="166"/>
      <c r="H48" s="166"/>
      <c r="I48" s="165"/>
      <c r="J48" s="170"/>
      <c r="K48" s="166"/>
      <c r="L48" s="166"/>
    </row>
  </sheetData>
  <mergeCells count="4">
    <mergeCell ref="G5:G6"/>
    <mergeCell ref="A20:E20"/>
    <mergeCell ref="A2:E2"/>
    <mergeCell ref="A3:B3"/>
  </mergeCells>
  <phoneticPr fontId="0" type="noConversion"/>
  <printOptions horizontalCentered="1" verticalCentered="1"/>
  <pageMargins left="7.1249999999999994E-2" right="0" top="0" bottom="0" header="0" footer="0"/>
  <pageSetup paperSize="9" scale="95" orientation="portrait" r:id="rId1"/>
  <headerFooter alignWithMargins="0"/>
  <ignoredErrors>
    <ignoredError sqref="H1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2"/>
  <sheetViews>
    <sheetView showGridLines="0" zoomScaleNormal="100" workbookViewId="0">
      <selection activeCell="J1048575" sqref="J1048575"/>
    </sheetView>
  </sheetViews>
  <sheetFormatPr defaultColWidth="9.25" defaultRowHeight="12.75"/>
  <cols>
    <col min="1" max="1" width="14.375" style="18" customWidth="1"/>
    <col min="2" max="2" width="8.625" style="23" customWidth="1"/>
    <col min="3" max="3" width="8.125" style="39" customWidth="1"/>
    <col min="4" max="4" width="8.5" style="39" customWidth="1"/>
    <col min="5" max="5" width="8.25" style="39" customWidth="1"/>
    <col min="6" max="6" width="8.625" style="39" customWidth="1"/>
    <col min="7" max="7" width="8.875" style="39" customWidth="1"/>
    <col min="8" max="8" width="8.125" style="39" customWidth="1"/>
    <col min="9" max="9" width="7.375" style="39" customWidth="1"/>
    <col min="10" max="10" width="8.25" style="23" customWidth="1"/>
    <col min="11" max="11" width="8.375" style="23" customWidth="1"/>
    <col min="12" max="12" width="7.5" style="39" customWidth="1"/>
    <col min="13" max="13" width="7.25" style="23" customWidth="1"/>
    <col min="14" max="14" width="6.75" style="23" customWidth="1"/>
    <col min="15" max="15" width="8" style="23" customWidth="1"/>
    <col min="16" max="16" width="7.375" style="37" customWidth="1"/>
    <col min="17" max="17" width="6.125" style="18" bestFit="1" customWidth="1"/>
    <col min="18" max="18" width="2.375" style="18" bestFit="1" customWidth="1"/>
    <col min="19" max="19" width="9.625" style="18" bestFit="1" customWidth="1"/>
    <col min="20" max="16384" width="9.25" style="18"/>
  </cols>
  <sheetData>
    <row r="1" spans="1:20" ht="15.75" customHeight="1">
      <c r="E1" s="18"/>
      <c r="N1" s="172" t="s">
        <v>89</v>
      </c>
    </row>
    <row r="2" spans="1:20" ht="15.75" customHeight="1">
      <c r="A2" s="178" t="s">
        <v>90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</row>
    <row r="3" spans="1:20" ht="15.75" customHeight="1">
      <c r="A3" s="180" t="s">
        <v>91</v>
      </c>
      <c r="B3" s="180"/>
      <c r="C3" s="180"/>
      <c r="D3" s="180"/>
      <c r="E3" s="180"/>
    </row>
    <row r="4" spans="1:20" ht="15.75" customHeight="1"/>
    <row r="5" spans="1:20" ht="27.6" customHeight="1">
      <c r="A5" s="182" t="s">
        <v>6</v>
      </c>
      <c r="B5" s="184" t="s">
        <v>56</v>
      </c>
      <c r="C5" s="184"/>
      <c r="D5" s="184"/>
      <c r="E5" s="184"/>
      <c r="F5" s="184"/>
      <c r="G5" s="184"/>
      <c r="H5" s="184"/>
      <c r="I5" s="184"/>
      <c r="J5" s="184"/>
      <c r="K5" s="185"/>
      <c r="L5" s="186" t="s">
        <v>76</v>
      </c>
      <c r="M5" s="187"/>
      <c r="N5" s="187"/>
      <c r="O5" s="52"/>
      <c r="P5" s="50"/>
    </row>
    <row r="6" spans="1:20" ht="21" customHeight="1">
      <c r="A6" s="182"/>
      <c r="B6" s="53" t="s">
        <v>3</v>
      </c>
      <c r="C6" s="53" t="s">
        <v>4</v>
      </c>
      <c r="D6" s="53" t="s">
        <v>11</v>
      </c>
      <c r="E6" s="53" t="s">
        <v>12</v>
      </c>
      <c r="F6" s="87" t="s">
        <v>54</v>
      </c>
      <c r="G6" s="87" t="s">
        <v>55</v>
      </c>
      <c r="H6" s="87" t="s">
        <v>13</v>
      </c>
      <c r="I6" s="87" t="s">
        <v>14</v>
      </c>
      <c r="J6" s="87" t="s">
        <v>15</v>
      </c>
      <c r="K6" s="53" t="s">
        <v>16</v>
      </c>
      <c r="L6" s="53" t="s">
        <v>17</v>
      </c>
      <c r="M6" s="53" t="s">
        <v>2</v>
      </c>
      <c r="N6" s="53" t="s">
        <v>3</v>
      </c>
      <c r="O6" s="18"/>
      <c r="P6" s="18"/>
    </row>
    <row r="7" spans="1:20" ht="26.1" customHeight="1">
      <c r="A7" s="68" t="s">
        <v>0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19"/>
      <c r="P7" s="131"/>
      <c r="Q7" s="131"/>
      <c r="R7" s="132"/>
      <c r="S7" s="132"/>
      <c r="T7" s="132"/>
    </row>
    <row r="8" spans="1:20" s="8" customFormat="1" ht="30" customHeight="1">
      <c r="A8" s="63" t="s">
        <v>7</v>
      </c>
      <c r="B8" s="54">
        <v>381.6</v>
      </c>
      <c r="C8" s="45">
        <v>209.5</v>
      </c>
      <c r="D8" s="45">
        <v>172.5</v>
      </c>
      <c r="E8" s="54">
        <v>228.1</v>
      </c>
      <c r="F8" s="54">
        <v>260.89999999999998</v>
      </c>
      <c r="G8" s="45">
        <v>324.10000000000002</v>
      </c>
      <c r="H8" s="54">
        <v>402.3</v>
      </c>
      <c r="I8" s="54">
        <v>403.6</v>
      </c>
      <c r="J8" s="45">
        <v>465.65</v>
      </c>
      <c r="K8" s="45">
        <v>572.1</v>
      </c>
      <c r="L8" s="123">
        <v>356.3</v>
      </c>
      <c r="M8" s="45">
        <v>408.3</v>
      </c>
      <c r="N8" s="45">
        <v>328.4</v>
      </c>
      <c r="O8" s="13"/>
      <c r="P8" s="133">
        <f>L8+M8+N8</f>
        <v>1093</v>
      </c>
      <c r="Q8" s="133"/>
      <c r="R8" s="134"/>
      <c r="S8" s="134"/>
      <c r="T8" s="134"/>
    </row>
    <row r="9" spans="1:20" s="8" customFormat="1" ht="30" customHeight="1">
      <c r="A9" s="64" t="s">
        <v>44</v>
      </c>
      <c r="B9" s="55">
        <v>0.9</v>
      </c>
      <c r="C9" s="46">
        <v>0.4</v>
      </c>
      <c r="D9" s="46">
        <v>0.5</v>
      </c>
      <c r="E9" s="55">
        <v>0.9</v>
      </c>
      <c r="F9" s="55">
        <v>0.2</v>
      </c>
      <c r="G9" s="46">
        <v>0.2</v>
      </c>
      <c r="H9" s="55">
        <v>1.7</v>
      </c>
      <c r="I9" s="55">
        <v>1</v>
      </c>
      <c r="J9" s="46">
        <v>0.78</v>
      </c>
      <c r="K9" s="46">
        <v>1.1000000000000001</v>
      </c>
      <c r="L9" s="124">
        <v>1.3</v>
      </c>
      <c r="M9" s="46">
        <v>3.4</v>
      </c>
      <c r="N9" s="46">
        <v>4</v>
      </c>
      <c r="O9" s="13"/>
      <c r="P9" s="133">
        <f t="shared" ref="P9:P14" si="0">L9+M9+N9</f>
        <v>8.6999999999999993</v>
      </c>
      <c r="Q9" s="133"/>
      <c r="R9" s="134"/>
      <c r="S9" s="134"/>
      <c r="T9" s="134"/>
    </row>
    <row r="10" spans="1:20" s="8" customFormat="1" ht="30" customHeight="1">
      <c r="A10" s="63" t="s">
        <v>19</v>
      </c>
      <c r="B10" s="54">
        <v>45</v>
      </c>
      <c r="C10" s="45">
        <v>52</v>
      </c>
      <c r="D10" s="45">
        <v>74.5</v>
      </c>
      <c r="E10" s="54">
        <v>64</v>
      </c>
      <c r="F10" s="54">
        <v>66.3</v>
      </c>
      <c r="G10" s="45">
        <v>81.7</v>
      </c>
      <c r="H10" s="54">
        <v>76.400000000000006</v>
      </c>
      <c r="I10" s="54">
        <v>71.5</v>
      </c>
      <c r="J10" s="45">
        <v>66.140000000000015</v>
      </c>
      <c r="K10" s="45">
        <v>78.099999999999994</v>
      </c>
      <c r="L10" s="123">
        <v>45.2</v>
      </c>
      <c r="M10" s="45">
        <v>35.299999999999997</v>
      </c>
      <c r="N10" s="45">
        <v>45.7</v>
      </c>
      <c r="O10" s="13"/>
      <c r="P10" s="133">
        <f t="shared" si="0"/>
        <v>126.2</v>
      </c>
      <c r="Q10" s="133"/>
      <c r="R10" s="134"/>
      <c r="S10" s="134"/>
      <c r="T10" s="134"/>
    </row>
    <row r="11" spans="1:20" s="8" customFormat="1" ht="30" customHeight="1">
      <c r="A11" s="64" t="s">
        <v>40</v>
      </c>
      <c r="B11" s="55">
        <v>122.1</v>
      </c>
      <c r="C11" s="46">
        <v>38</v>
      </c>
      <c r="D11" s="46">
        <v>64.599999999999994</v>
      </c>
      <c r="E11" s="55">
        <v>59.7</v>
      </c>
      <c r="F11" s="55">
        <v>75.2</v>
      </c>
      <c r="G11" s="46">
        <v>69.900000000000006</v>
      </c>
      <c r="H11" s="55">
        <v>17</v>
      </c>
      <c r="I11" s="55">
        <v>47.4</v>
      </c>
      <c r="J11" s="46">
        <v>32</v>
      </c>
      <c r="K11" s="46">
        <v>36.1</v>
      </c>
      <c r="L11" s="124">
        <v>61.3</v>
      </c>
      <c r="M11" s="46">
        <v>10.9</v>
      </c>
      <c r="N11" s="46">
        <v>15.9</v>
      </c>
      <c r="O11" s="13"/>
      <c r="P11" s="133">
        <f t="shared" si="0"/>
        <v>88.100000000000009</v>
      </c>
      <c r="Q11" s="133"/>
      <c r="R11" s="134"/>
      <c r="S11" s="134"/>
      <c r="T11" s="134"/>
    </row>
    <row r="12" spans="1:20" s="8" customFormat="1" ht="30" customHeight="1">
      <c r="A12" s="63" t="s">
        <v>45</v>
      </c>
      <c r="B12" s="54">
        <v>9.1999999999999993</v>
      </c>
      <c r="C12" s="45">
        <v>10.8</v>
      </c>
      <c r="D12" s="45">
        <v>10.3</v>
      </c>
      <c r="E12" s="54">
        <v>11.9</v>
      </c>
      <c r="F12" s="54">
        <v>12.2</v>
      </c>
      <c r="G12" s="45">
        <v>11.3</v>
      </c>
      <c r="H12" s="54">
        <v>17.100000000000001</v>
      </c>
      <c r="I12" s="54">
        <v>12.3</v>
      </c>
      <c r="J12" s="45">
        <v>14.87</v>
      </c>
      <c r="K12" s="45">
        <v>15.3</v>
      </c>
      <c r="L12" s="123">
        <v>11.5</v>
      </c>
      <c r="M12" s="45">
        <v>14.2</v>
      </c>
      <c r="N12" s="45">
        <v>10.5</v>
      </c>
      <c r="O12" s="13"/>
      <c r="P12" s="133">
        <f t="shared" si="0"/>
        <v>36.200000000000003</v>
      </c>
      <c r="Q12" s="133"/>
      <c r="R12" s="134"/>
      <c r="S12" s="134"/>
      <c r="T12" s="134"/>
    </row>
    <row r="13" spans="1:20" s="8" customFormat="1" ht="30" customHeight="1">
      <c r="A13" s="64" t="s">
        <v>41</v>
      </c>
      <c r="B13" s="55">
        <v>573.29999999999995</v>
      </c>
      <c r="C13" s="46">
        <v>606.1</v>
      </c>
      <c r="D13" s="46">
        <v>726.2</v>
      </c>
      <c r="E13" s="55">
        <v>672.7</v>
      </c>
      <c r="F13" s="55">
        <v>592</v>
      </c>
      <c r="G13" s="46">
        <v>642.9</v>
      </c>
      <c r="H13" s="55">
        <v>692.2</v>
      </c>
      <c r="I13" s="55">
        <v>693.2</v>
      </c>
      <c r="J13" s="46">
        <v>657.2</v>
      </c>
      <c r="K13" s="46">
        <v>709.6</v>
      </c>
      <c r="L13" s="124">
        <v>599.9</v>
      </c>
      <c r="M13" s="46">
        <v>759.6</v>
      </c>
      <c r="N13" s="46">
        <v>944.9</v>
      </c>
      <c r="O13" s="13"/>
      <c r="P13" s="133">
        <f t="shared" si="0"/>
        <v>2304.4</v>
      </c>
      <c r="Q13" s="133"/>
      <c r="R13" s="134"/>
      <c r="S13" s="134"/>
      <c r="T13" s="134"/>
    </row>
    <row r="14" spans="1:20" s="8" customFormat="1" ht="25.5" customHeight="1">
      <c r="A14" s="63" t="s">
        <v>37</v>
      </c>
      <c r="B14" s="54">
        <v>250</v>
      </c>
      <c r="C14" s="45">
        <v>131.5</v>
      </c>
      <c r="D14" s="45">
        <v>201.1</v>
      </c>
      <c r="E14" s="54">
        <v>220.1</v>
      </c>
      <c r="F14" s="54">
        <v>119.3</v>
      </c>
      <c r="G14" s="45">
        <v>192.4</v>
      </c>
      <c r="H14" s="54">
        <v>172.8</v>
      </c>
      <c r="I14" s="54">
        <v>191.8</v>
      </c>
      <c r="J14" s="45">
        <v>192.63</v>
      </c>
      <c r="K14" s="45">
        <v>217.9</v>
      </c>
      <c r="L14" s="123">
        <v>146.6</v>
      </c>
      <c r="M14" s="45">
        <v>183.4</v>
      </c>
      <c r="N14" s="45">
        <v>204.9</v>
      </c>
      <c r="O14" s="13"/>
      <c r="P14" s="133">
        <f t="shared" si="0"/>
        <v>534.9</v>
      </c>
      <c r="Q14" s="133"/>
      <c r="R14" s="134"/>
      <c r="S14" s="134"/>
      <c r="T14" s="134"/>
    </row>
    <row r="15" spans="1:20" s="8" customFormat="1" ht="26.1" customHeight="1">
      <c r="A15" s="64" t="s">
        <v>46</v>
      </c>
      <c r="B15" s="55">
        <f t="shared" ref="B15:D15" si="1">SUM(B8:B14)</f>
        <v>1382.1</v>
      </c>
      <c r="C15" s="46">
        <f t="shared" si="1"/>
        <v>1048.3</v>
      </c>
      <c r="D15" s="46">
        <f t="shared" si="1"/>
        <v>1249.7</v>
      </c>
      <c r="E15" s="55">
        <f t="shared" ref="E15:I15" si="2">SUM(E8:E14)</f>
        <v>1257.3999999999999</v>
      </c>
      <c r="F15" s="55">
        <f t="shared" si="2"/>
        <v>1126.0999999999999</v>
      </c>
      <c r="G15" s="46">
        <f t="shared" si="2"/>
        <v>1322.5</v>
      </c>
      <c r="H15" s="55">
        <f t="shared" si="2"/>
        <v>1379.5</v>
      </c>
      <c r="I15" s="55">
        <f t="shared" si="2"/>
        <v>1420.8</v>
      </c>
      <c r="J15" s="46">
        <f t="shared" ref="J15:K15" si="3">SUM(J8:J14)</f>
        <v>1429.27</v>
      </c>
      <c r="K15" s="46">
        <f t="shared" si="3"/>
        <v>1630.2000000000003</v>
      </c>
      <c r="L15" s="124">
        <f t="shared" ref="L15:M15" si="4">SUM(L8:L14)</f>
        <v>1222.0999999999999</v>
      </c>
      <c r="M15" s="46">
        <f t="shared" si="4"/>
        <v>1415.1000000000001</v>
      </c>
      <c r="N15" s="46">
        <f t="shared" ref="N15" si="5">SUM(N8:N14)</f>
        <v>1554.3</v>
      </c>
      <c r="O15" s="13"/>
      <c r="P15" s="133">
        <f>SUM(P8:P14)</f>
        <v>4191.5</v>
      </c>
      <c r="Q15" s="133"/>
      <c r="R15" s="134"/>
      <c r="S15" s="134"/>
      <c r="T15" s="134"/>
    </row>
    <row r="16" spans="1:20" s="8" customFormat="1" ht="26.1" customHeight="1">
      <c r="A16" s="68" t="s">
        <v>1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125"/>
      <c r="M16" s="47"/>
      <c r="N16" s="47"/>
      <c r="O16" s="30"/>
      <c r="P16" s="135"/>
      <c r="Q16" s="135"/>
      <c r="R16" s="134"/>
      <c r="S16" s="134"/>
      <c r="T16" s="134"/>
    </row>
    <row r="17" spans="1:20" s="8" customFormat="1" ht="26.1" customHeight="1">
      <c r="A17" s="63" t="s">
        <v>47</v>
      </c>
      <c r="B17" s="54">
        <v>227.2</v>
      </c>
      <c r="C17" s="45">
        <v>156.69999999999999</v>
      </c>
      <c r="D17" s="45">
        <v>315.10000000000002</v>
      </c>
      <c r="E17" s="54">
        <v>269.90000000000003</v>
      </c>
      <c r="F17" s="54">
        <v>175.3</v>
      </c>
      <c r="G17" s="45">
        <v>227</v>
      </c>
      <c r="H17" s="54">
        <v>233.6</v>
      </c>
      <c r="I17" s="54">
        <v>208.7</v>
      </c>
      <c r="J17" s="45">
        <v>305.2</v>
      </c>
      <c r="K17" s="45">
        <v>239.4</v>
      </c>
      <c r="L17" s="123">
        <v>248.1</v>
      </c>
      <c r="M17" s="45">
        <v>172.7</v>
      </c>
      <c r="N17" s="45">
        <v>273.60000000000002</v>
      </c>
      <c r="O17" s="13"/>
      <c r="P17" s="133">
        <f>L17+N17+M17</f>
        <v>694.40000000000009</v>
      </c>
      <c r="Q17" s="133">
        <f>page1!E16</f>
        <v>694.40000000000009</v>
      </c>
      <c r="R17" s="136">
        <f>P17-Q17</f>
        <v>0</v>
      </c>
      <c r="S17" s="134"/>
      <c r="T17" s="134"/>
    </row>
    <row r="18" spans="1:20" s="8" customFormat="1" ht="30" customHeight="1">
      <c r="A18" s="64" t="s">
        <v>48</v>
      </c>
      <c r="B18" s="55">
        <v>553.4</v>
      </c>
      <c r="C18" s="46">
        <v>480.9</v>
      </c>
      <c r="D18" s="46">
        <v>510.2</v>
      </c>
      <c r="E18" s="55">
        <v>441.2</v>
      </c>
      <c r="F18" s="55">
        <v>502.7</v>
      </c>
      <c r="G18" s="46">
        <v>567.9</v>
      </c>
      <c r="H18" s="55">
        <v>630.4</v>
      </c>
      <c r="I18" s="55">
        <v>655</v>
      </c>
      <c r="J18" s="46">
        <v>791.1</v>
      </c>
      <c r="K18" s="46">
        <v>875.1</v>
      </c>
      <c r="L18" s="124">
        <v>515.70000000000005</v>
      </c>
      <c r="M18" s="46">
        <v>763.2</v>
      </c>
      <c r="N18" s="46">
        <v>846.8</v>
      </c>
      <c r="O18" s="13"/>
      <c r="P18" s="133">
        <f t="shared" ref="P18:P19" si="6">L18+N18+M18</f>
        <v>2125.6999999999998</v>
      </c>
      <c r="Q18" s="133">
        <f>page1!E17</f>
        <v>2125.6999999999998</v>
      </c>
      <c r="R18" s="136">
        <f t="shared" ref="R18:R20" si="7">P18-Q18</f>
        <v>0</v>
      </c>
      <c r="S18" s="134"/>
      <c r="T18" s="134"/>
    </row>
    <row r="19" spans="1:20" s="8" customFormat="1" ht="30" customHeight="1">
      <c r="A19" s="63" t="s">
        <v>49</v>
      </c>
      <c r="B19" s="54">
        <v>408.5</v>
      </c>
      <c r="C19" s="45">
        <v>311.60000000000002</v>
      </c>
      <c r="D19" s="45">
        <v>459.1</v>
      </c>
      <c r="E19" s="54">
        <v>415.5</v>
      </c>
      <c r="F19" s="54">
        <v>356.8</v>
      </c>
      <c r="G19" s="45">
        <v>383.29999999999995</v>
      </c>
      <c r="H19" s="54">
        <v>475.6</v>
      </c>
      <c r="I19" s="54">
        <v>468.6</v>
      </c>
      <c r="J19" s="45">
        <v>418.5</v>
      </c>
      <c r="K19" s="45">
        <v>450.8</v>
      </c>
      <c r="L19" s="123">
        <v>429.4</v>
      </c>
      <c r="M19" s="45">
        <v>525.6</v>
      </c>
      <c r="N19" s="45">
        <v>475</v>
      </c>
      <c r="O19" s="13"/>
      <c r="P19" s="133">
        <f t="shared" si="6"/>
        <v>1430</v>
      </c>
      <c r="Q19" s="133">
        <f>page1!E18</f>
        <v>1430</v>
      </c>
      <c r="R19" s="136">
        <f t="shared" si="7"/>
        <v>0</v>
      </c>
      <c r="S19" s="134"/>
      <c r="T19" s="134"/>
    </row>
    <row r="20" spans="1:20" s="8" customFormat="1" ht="26.1" customHeight="1">
      <c r="A20" s="65" t="s">
        <v>50</v>
      </c>
      <c r="B20" s="48">
        <f t="shared" ref="B20" si="8">SUM(B17:B19)</f>
        <v>1189.0999999999999</v>
      </c>
      <c r="C20" s="48">
        <f t="shared" ref="C20:F20" si="9">SUM(C17:C19)</f>
        <v>949.19999999999993</v>
      </c>
      <c r="D20" s="56">
        <f t="shared" si="9"/>
        <v>1284.4000000000001</v>
      </c>
      <c r="E20" s="48">
        <f t="shared" si="9"/>
        <v>1126.5999999999999</v>
      </c>
      <c r="F20" s="48">
        <f t="shared" si="9"/>
        <v>1034.8</v>
      </c>
      <c r="G20" s="56">
        <f t="shared" ref="G20:M20" si="10">SUM(G17:G19)</f>
        <v>1178.1999999999998</v>
      </c>
      <c r="H20" s="48">
        <f t="shared" si="10"/>
        <v>1339.6</v>
      </c>
      <c r="I20" s="48">
        <f t="shared" si="10"/>
        <v>1332.3000000000002</v>
      </c>
      <c r="J20" s="49">
        <f t="shared" si="10"/>
        <v>1514.8</v>
      </c>
      <c r="K20" s="49">
        <f t="shared" si="10"/>
        <v>1565.3</v>
      </c>
      <c r="L20" s="126">
        <f t="shared" si="10"/>
        <v>1193.2</v>
      </c>
      <c r="M20" s="49">
        <f t="shared" si="10"/>
        <v>1461.5</v>
      </c>
      <c r="N20" s="49">
        <f t="shared" ref="N20" si="11">SUM(N17:N19)</f>
        <v>1595.4</v>
      </c>
      <c r="O20" s="13"/>
      <c r="P20" s="133">
        <f>SUM(P17:P19)</f>
        <v>4250.1000000000004</v>
      </c>
      <c r="Q20" s="133">
        <f>page1!E19</f>
        <v>4250.1000000000004</v>
      </c>
      <c r="R20" s="136">
        <f t="shared" si="7"/>
        <v>0</v>
      </c>
      <c r="S20" s="134"/>
      <c r="T20" s="134"/>
    </row>
    <row r="21" spans="1:20" ht="18" customHeight="1">
      <c r="A21" s="188" t="s">
        <v>21</v>
      </c>
      <c r="B21" s="188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31"/>
      <c r="P21" s="137"/>
      <c r="Q21" s="137"/>
      <c r="R21" s="132"/>
      <c r="S21" s="132"/>
      <c r="T21" s="132"/>
    </row>
    <row r="22" spans="1:20" ht="26.1" customHeight="1">
      <c r="A22" s="68" t="s">
        <v>0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22"/>
      <c r="M22" s="62"/>
      <c r="N22" s="62"/>
      <c r="O22" s="29"/>
      <c r="P22" s="138"/>
      <c r="Q22" s="138"/>
      <c r="R22" s="132"/>
      <c r="S22" s="132"/>
      <c r="T22" s="132"/>
    </row>
    <row r="23" spans="1:20" ht="30" customHeight="1">
      <c r="A23" s="63" t="s">
        <v>35</v>
      </c>
      <c r="B23" s="45">
        <v>15.043714199577943</v>
      </c>
      <c r="C23" s="45">
        <v>-45.09958071278826</v>
      </c>
      <c r="D23" s="45">
        <v>-17.661097852028639</v>
      </c>
      <c r="E23" s="45">
        <v>32.231884057971008</v>
      </c>
      <c r="F23" s="45">
        <v>14.379658044717223</v>
      </c>
      <c r="G23" s="45">
        <v>24.223840551935627</v>
      </c>
      <c r="H23" s="45">
        <v>24.12835544585004</v>
      </c>
      <c r="I23" s="45">
        <v>0.32314193388019175</v>
      </c>
      <c r="J23" s="45">
        <v>15.374132804757174</v>
      </c>
      <c r="K23" s="45">
        <v>22.86051755610438</v>
      </c>
      <c r="L23" s="123">
        <f t="shared" ref="L23" si="12">(L8-K8)/K8*100</f>
        <v>-37.720678203111348</v>
      </c>
      <c r="M23" s="45">
        <f t="shared" ref="M23:N30" si="13">(M8-L8)/L8*100</f>
        <v>14.594442885209094</v>
      </c>
      <c r="N23" s="45">
        <f>(N8-M8)/M8*100</f>
        <v>-19.568944403624794</v>
      </c>
      <c r="O23" s="13"/>
      <c r="P23" s="133"/>
      <c r="Q23" s="133"/>
      <c r="R23" s="132"/>
      <c r="S23" s="132"/>
      <c r="T23" s="132"/>
    </row>
    <row r="24" spans="1:20" ht="30" customHeight="1">
      <c r="A24" s="64" t="s">
        <v>44</v>
      </c>
      <c r="B24" s="46">
        <v>800</v>
      </c>
      <c r="C24" s="46">
        <v>-55.555555555555557</v>
      </c>
      <c r="D24" s="46">
        <v>24.999999999999993</v>
      </c>
      <c r="E24" s="46">
        <v>80</v>
      </c>
      <c r="F24" s="46">
        <v>-77.777777777777771</v>
      </c>
      <c r="G24" s="46">
        <v>0</v>
      </c>
      <c r="H24" s="46">
        <v>750</v>
      </c>
      <c r="I24" s="46">
        <v>-41.17647058823529</v>
      </c>
      <c r="J24" s="46">
        <v>-21.999999999999996</v>
      </c>
      <c r="K24" s="46">
        <v>41.025641025641029</v>
      </c>
      <c r="L24" s="124">
        <f t="shared" ref="L24" si="14">(L9-K9)/K9*100</f>
        <v>18.181818181818176</v>
      </c>
      <c r="M24" s="46">
        <f t="shared" si="13"/>
        <v>161.53846153846149</v>
      </c>
      <c r="N24" s="46">
        <f t="shared" si="13"/>
        <v>17.647058823529417</v>
      </c>
      <c r="O24" s="13"/>
      <c r="P24" s="133"/>
      <c r="Q24" s="133"/>
      <c r="R24" s="132"/>
      <c r="S24" s="132"/>
      <c r="T24" s="132"/>
    </row>
    <row r="25" spans="1:20" ht="30" customHeight="1">
      <c r="A25" s="63" t="s">
        <v>51</v>
      </c>
      <c r="B25" s="45">
        <v>31.578947368421041</v>
      </c>
      <c r="C25" s="45">
        <v>15.555555555555555</v>
      </c>
      <c r="D25" s="45">
        <v>43.269230769230774</v>
      </c>
      <c r="E25" s="45">
        <v>-14.093959731543624</v>
      </c>
      <c r="F25" s="45">
        <v>3.5937499999999956</v>
      </c>
      <c r="G25" s="45">
        <v>23.227752639517355</v>
      </c>
      <c r="H25" s="45">
        <v>-6.4871481028151736</v>
      </c>
      <c r="I25" s="45">
        <v>-6.4136125654450327</v>
      </c>
      <c r="J25" s="45">
        <v>-7.4965034965034762</v>
      </c>
      <c r="K25" s="45">
        <v>18.08285455095249</v>
      </c>
      <c r="L25" s="123">
        <f t="shared" ref="L25" si="15">(L10-K10)/K10*100</f>
        <v>-42.125480153649157</v>
      </c>
      <c r="M25" s="45">
        <f t="shared" si="13"/>
        <v>-21.902654867256651</v>
      </c>
      <c r="N25" s="45">
        <f t="shared" si="13"/>
        <v>29.461756373937696</v>
      </c>
      <c r="O25" s="13"/>
      <c r="P25" s="34"/>
      <c r="Q25" s="13"/>
    </row>
    <row r="26" spans="1:20" ht="30" customHeight="1">
      <c r="A26" s="64" t="s">
        <v>52</v>
      </c>
      <c r="B26" s="46">
        <v>80.888888888888872</v>
      </c>
      <c r="C26" s="46">
        <v>-68.877968877968883</v>
      </c>
      <c r="D26" s="46">
        <v>69.999999999999986</v>
      </c>
      <c r="E26" s="46">
        <v>-7.585139318885437</v>
      </c>
      <c r="F26" s="46">
        <v>25.963149078726964</v>
      </c>
      <c r="G26" s="46">
        <v>-7.0478723404255277</v>
      </c>
      <c r="H26" s="46">
        <v>-75.679542203147349</v>
      </c>
      <c r="I26" s="46">
        <v>178.8235294117647</v>
      </c>
      <c r="J26" s="46">
        <v>-32.489451476793249</v>
      </c>
      <c r="K26" s="46">
        <v>12.812500000000004</v>
      </c>
      <c r="L26" s="124">
        <f t="shared" ref="L26" si="16">(L11-K11)/K11*100</f>
        <v>69.806094182825476</v>
      </c>
      <c r="M26" s="46">
        <f t="shared" si="13"/>
        <v>-82.21859706362153</v>
      </c>
      <c r="N26" s="46">
        <f t="shared" si="13"/>
        <v>45.871559633027523</v>
      </c>
      <c r="O26" s="13"/>
      <c r="P26" s="34"/>
      <c r="Q26" s="13"/>
    </row>
    <row r="27" spans="1:20" ht="30" customHeight="1">
      <c r="A27" s="63" t="s">
        <v>20</v>
      </c>
      <c r="B27" s="45">
        <v>-3.1578947368421129</v>
      </c>
      <c r="C27" s="45">
        <v>17.391304347826104</v>
      </c>
      <c r="D27" s="45">
        <v>-4.6296296296296298</v>
      </c>
      <c r="E27" s="45">
        <v>15.533980582524268</v>
      </c>
      <c r="F27" s="45">
        <v>2.5210084033613356</v>
      </c>
      <c r="G27" s="45">
        <v>-7.3770491803278579</v>
      </c>
      <c r="H27" s="45">
        <v>51.327433628318587</v>
      </c>
      <c r="I27" s="45">
        <v>-28.070175438596497</v>
      </c>
      <c r="J27" s="45">
        <v>20.894308943089417</v>
      </c>
      <c r="K27" s="45">
        <v>2.89172831203767</v>
      </c>
      <c r="L27" s="123">
        <f t="shared" ref="L27" si="17">(L12-K12)/K12*100</f>
        <v>-24.836601307189547</v>
      </c>
      <c r="M27" s="45">
        <f t="shared" si="13"/>
        <v>23.478260869565212</v>
      </c>
      <c r="N27" s="45">
        <f t="shared" si="13"/>
        <v>-26.056338028169012</v>
      </c>
      <c r="O27" s="13"/>
      <c r="P27" s="34"/>
      <c r="Q27" s="13"/>
    </row>
    <row r="28" spans="1:20" ht="30" customHeight="1">
      <c r="A28" s="64" t="s">
        <v>8</v>
      </c>
      <c r="B28" s="46">
        <v>7.6821938392186286</v>
      </c>
      <c r="C28" s="46">
        <v>5.7212628641200194</v>
      </c>
      <c r="D28" s="46">
        <v>19.815212011219273</v>
      </c>
      <c r="E28" s="46">
        <v>-7.3671164968328275</v>
      </c>
      <c r="F28" s="46">
        <v>-11.996432287795457</v>
      </c>
      <c r="G28" s="46">
        <v>8.5979729729729701</v>
      </c>
      <c r="H28" s="46">
        <v>7.6683776637113192</v>
      </c>
      <c r="I28" s="46">
        <v>0.14446691707598958</v>
      </c>
      <c r="J28" s="46">
        <v>-5.193306405077899</v>
      </c>
      <c r="K28" s="46">
        <v>7.9732197200243426</v>
      </c>
      <c r="L28" s="124">
        <f t="shared" ref="L28" si="18">(L13-K13)/K13*100</f>
        <v>-15.459413754227741</v>
      </c>
      <c r="M28" s="46">
        <f t="shared" si="13"/>
        <v>26.621103517252887</v>
      </c>
      <c r="N28" s="46">
        <f t="shared" si="13"/>
        <v>24.394418114797254</v>
      </c>
      <c r="O28" s="13"/>
      <c r="P28" s="34"/>
      <c r="Q28" s="13"/>
    </row>
    <row r="29" spans="1:20" ht="26.1" customHeight="1">
      <c r="A29" s="63" t="s">
        <v>37</v>
      </c>
      <c r="B29" s="45">
        <v>71.93947730398898</v>
      </c>
      <c r="C29" s="45">
        <v>-47.4</v>
      </c>
      <c r="D29" s="45">
        <v>52.92775665399239</v>
      </c>
      <c r="E29" s="45">
        <v>9.4480358030830445</v>
      </c>
      <c r="F29" s="45">
        <v>-45.797364834166288</v>
      </c>
      <c r="G29" s="45">
        <v>61.274098910310151</v>
      </c>
      <c r="H29" s="45">
        <v>-10.187110187110184</v>
      </c>
      <c r="I29" s="45">
        <v>10.995370370370368</v>
      </c>
      <c r="J29" s="45">
        <v>0.43274244004170181</v>
      </c>
      <c r="K29" s="45">
        <v>13.118413538908793</v>
      </c>
      <c r="L29" s="123">
        <f t="shared" ref="L29" si="19">(L14-K14)/K14*100</f>
        <v>-32.721431849472239</v>
      </c>
      <c r="M29" s="45">
        <f t="shared" si="13"/>
        <v>25.102319236016378</v>
      </c>
      <c r="N29" s="45">
        <f t="shared" si="13"/>
        <v>11.723009814612869</v>
      </c>
      <c r="O29" s="13"/>
      <c r="P29" s="34"/>
      <c r="Q29" s="13"/>
    </row>
    <row r="30" spans="1:20" ht="26.1" customHeight="1">
      <c r="A30" s="64" t="s">
        <v>46</v>
      </c>
      <c r="B30" s="46">
        <v>23.313704496788006</v>
      </c>
      <c r="C30" s="46">
        <v>-24.151653281238694</v>
      </c>
      <c r="D30" s="46">
        <v>19.212057617094352</v>
      </c>
      <c r="E30" s="46">
        <v>0.61614787549010308</v>
      </c>
      <c r="F30" s="46">
        <v>-10.442182280897088</v>
      </c>
      <c r="G30" s="46">
        <v>17.440724624811306</v>
      </c>
      <c r="H30" s="46">
        <v>4.3100189035916818</v>
      </c>
      <c r="I30" s="46">
        <v>2.9938383472272529</v>
      </c>
      <c r="J30" s="46">
        <v>0.59614301801801994</v>
      </c>
      <c r="K30" s="46">
        <v>14.058225527716967</v>
      </c>
      <c r="L30" s="124">
        <f t="shared" ref="L30" si="20">(L15-K15)/K15*100</f>
        <v>-25.033738191632949</v>
      </c>
      <c r="M30" s="46">
        <f t="shared" si="13"/>
        <v>15.792488339743086</v>
      </c>
      <c r="N30" s="46">
        <f t="shared" si="13"/>
        <v>9.8367606529573735</v>
      </c>
      <c r="O30" s="13"/>
      <c r="P30" s="34"/>
      <c r="Q30" s="13"/>
    </row>
    <row r="31" spans="1:20" s="8" customFormat="1" ht="27" hidden="1" customHeight="1">
      <c r="A31" s="66" t="s">
        <v>7</v>
      </c>
      <c r="B31" s="57"/>
      <c r="C31" s="58" t="e">
        <v>#DIV/0!</v>
      </c>
      <c r="D31" s="57"/>
      <c r="E31" s="57"/>
      <c r="F31" s="57"/>
      <c r="G31" s="57"/>
      <c r="H31" s="57"/>
      <c r="I31" s="57"/>
      <c r="J31" s="57"/>
      <c r="K31" s="57"/>
      <c r="L31" s="24"/>
      <c r="M31" s="57"/>
      <c r="N31" s="57"/>
      <c r="O31" s="24"/>
      <c r="P31" s="35"/>
      <c r="Q31" s="24"/>
    </row>
    <row r="32" spans="1:20" s="8" customFormat="1" ht="27" hidden="1" customHeight="1">
      <c r="A32" s="66" t="s">
        <v>18</v>
      </c>
      <c r="B32" s="57"/>
      <c r="C32" s="58">
        <v>-53.231782626595304</v>
      </c>
      <c r="D32" s="57"/>
      <c r="E32" s="57"/>
      <c r="F32" s="57"/>
      <c r="G32" s="57"/>
      <c r="H32" s="57"/>
      <c r="I32" s="57"/>
      <c r="J32" s="57"/>
      <c r="K32" s="57"/>
      <c r="L32" s="24"/>
      <c r="M32" s="57"/>
      <c r="N32" s="57"/>
      <c r="O32" s="24"/>
      <c r="P32" s="35"/>
      <c r="Q32" s="24"/>
    </row>
    <row r="33" spans="1:19" s="8" customFormat="1" ht="27" hidden="1" customHeight="1">
      <c r="A33" s="66" t="s">
        <v>19</v>
      </c>
      <c r="B33" s="57"/>
      <c r="C33" s="58">
        <v>20.697928026172296</v>
      </c>
      <c r="D33" s="57"/>
      <c r="E33" s="57"/>
      <c r="F33" s="57"/>
      <c r="G33" s="57"/>
      <c r="H33" s="57"/>
      <c r="I33" s="57"/>
      <c r="J33" s="57"/>
      <c r="K33" s="57"/>
      <c r="L33" s="24"/>
      <c r="M33" s="57"/>
      <c r="N33" s="57"/>
      <c r="O33" s="24"/>
      <c r="P33" s="35"/>
      <c r="Q33" s="24"/>
    </row>
    <row r="34" spans="1:19" s="8" customFormat="1" ht="27" hidden="1" customHeight="1">
      <c r="A34" s="66" t="s">
        <v>22</v>
      </c>
      <c r="B34" s="57"/>
      <c r="C34" s="58">
        <v>26.197096076614152</v>
      </c>
      <c r="D34" s="57"/>
      <c r="E34" s="57"/>
      <c r="F34" s="57"/>
      <c r="G34" s="57"/>
      <c r="H34" s="57"/>
      <c r="I34" s="57"/>
      <c r="J34" s="57"/>
      <c r="K34" s="57"/>
      <c r="L34" s="24"/>
      <c r="M34" s="57"/>
      <c r="N34" s="57"/>
      <c r="O34" s="24"/>
      <c r="P34" s="35"/>
      <c r="Q34" s="24"/>
    </row>
    <row r="35" spans="1:19" s="8" customFormat="1" ht="27" hidden="1" customHeight="1">
      <c r="A35" s="66" t="s">
        <v>20</v>
      </c>
      <c r="B35" s="57"/>
      <c r="C35" s="58">
        <v>-6.2223974763407011</v>
      </c>
      <c r="D35" s="57"/>
      <c r="E35" s="57"/>
      <c r="F35" s="57"/>
      <c r="G35" s="57"/>
      <c r="H35" s="57"/>
      <c r="I35" s="57"/>
      <c r="J35" s="57"/>
      <c r="K35" s="57"/>
      <c r="L35" s="24"/>
      <c r="M35" s="57"/>
      <c r="N35" s="57"/>
      <c r="O35" s="24"/>
      <c r="P35" s="35"/>
      <c r="Q35" s="24"/>
    </row>
    <row r="36" spans="1:19" s="8" customFormat="1" ht="27" hidden="1" customHeight="1">
      <c r="A36" s="66" t="s">
        <v>23</v>
      </c>
      <c r="B36" s="57"/>
      <c r="C36" s="58" t="e">
        <v>#DIV/0!</v>
      </c>
      <c r="D36" s="57"/>
      <c r="E36" s="57"/>
      <c r="F36" s="57"/>
      <c r="G36" s="57"/>
      <c r="H36" s="57"/>
      <c r="I36" s="57"/>
      <c r="J36" s="57"/>
      <c r="K36" s="57"/>
      <c r="L36" s="24"/>
      <c r="M36" s="57"/>
      <c r="N36" s="57"/>
      <c r="O36" s="24"/>
      <c r="P36" s="35"/>
      <c r="Q36" s="24"/>
    </row>
    <row r="37" spans="1:19" s="8" customFormat="1" ht="27" hidden="1" customHeight="1">
      <c r="A37" s="66" t="s">
        <v>9</v>
      </c>
      <c r="B37" s="57"/>
      <c r="C37" s="58" t="e">
        <v>#DIV/0!</v>
      </c>
      <c r="D37" s="57"/>
      <c r="E37" s="57"/>
      <c r="F37" s="57"/>
      <c r="G37" s="57"/>
      <c r="H37" s="57"/>
      <c r="I37" s="57"/>
      <c r="J37" s="57"/>
      <c r="K37" s="57"/>
      <c r="L37" s="24"/>
      <c r="M37" s="57"/>
      <c r="N37" s="57"/>
      <c r="O37" s="24"/>
      <c r="P37" s="35"/>
      <c r="Q37" s="24"/>
    </row>
    <row r="38" spans="1:19" s="8" customFormat="1" ht="27" hidden="1" customHeight="1">
      <c r="A38" s="66" t="s">
        <v>24</v>
      </c>
      <c r="B38" s="57"/>
      <c r="C38" s="58">
        <v>-251.75604296670136</v>
      </c>
      <c r="D38" s="57"/>
      <c r="E38" s="57"/>
      <c r="F38" s="57"/>
      <c r="G38" s="57"/>
      <c r="H38" s="57"/>
      <c r="I38" s="57"/>
      <c r="J38" s="57"/>
      <c r="K38" s="57"/>
      <c r="L38" s="24"/>
      <c r="M38" s="57"/>
      <c r="N38" s="57"/>
      <c r="O38" s="24"/>
      <c r="P38" s="35"/>
      <c r="Q38" s="24"/>
    </row>
    <row r="39" spans="1:19" s="8" customFormat="1" ht="27" hidden="1" customHeight="1">
      <c r="A39" s="66"/>
      <c r="B39" s="57"/>
      <c r="C39" s="58">
        <v>-1300.0000000000002</v>
      </c>
      <c r="D39" s="57"/>
      <c r="E39" s="57"/>
      <c r="F39" s="57"/>
      <c r="G39" s="57"/>
      <c r="H39" s="57"/>
      <c r="I39" s="57"/>
      <c r="J39" s="57"/>
      <c r="K39" s="57"/>
      <c r="L39" s="24"/>
      <c r="M39" s="57"/>
      <c r="N39" s="57"/>
      <c r="O39" s="24"/>
      <c r="P39" s="35"/>
      <c r="Q39" s="24"/>
    </row>
    <row r="40" spans="1:19" s="8" customFormat="1" ht="26.1" customHeight="1">
      <c r="A40" s="68" t="s">
        <v>1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127"/>
      <c r="M40" s="59"/>
      <c r="N40" s="59"/>
      <c r="O40" s="28"/>
      <c r="P40" s="36"/>
      <c r="Q40" s="28"/>
    </row>
    <row r="41" spans="1:19" s="8" customFormat="1" ht="26.1" customHeight="1">
      <c r="A41" s="63" t="s">
        <v>47</v>
      </c>
      <c r="B41" s="45">
        <v>-53.231782626595304</v>
      </c>
      <c r="C41" s="45">
        <v>-31.029929577464788</v>
      </c>
      <c r="D41" s="45">
        <v>101.08487555839186</v>
      </c>
      <c r="E41" s="45">
        <v>-14.344652491272608</v>
      </c>
      <c r="F41" s="45">
        <v>-35.05001852537977</v>
      </c>
      <c r="G41" s="45">
        <v>29.492298916143746</v>
      </c>
      <c r="H41" s="45">
        <v>2.9074889867841387</v>
      </c>
      <c r="I41" s="45">
        <v>-10.659246575342468</v>
      </c>
      <c r="J41" s="45">
        <v>46.238620028749402</v>
      </c>
      <c r="K41" s="45">
        <v>-21.559633027522931</v>
      </c>
      <c r="L41" s="123">
        <f t="shared" ref="L41" si="21">(L17-K17)/K17*100</f>
        <v>3.6340852130325763</v>
      </c>
      <c r="M41" s="45">
        <f t="shared" ref="M41:N44" si="22">(M17-L17)/L17*100</f>
        <v>-30.390971382507061</v>
      </c>
      <c r="N41" s="45">
        <f t="shared" si="22"/>
        <v>58.425014475969917</v>
      </c>
      <c r="O41" s="28"/>
      <c r="P41" s="36"/>
      <c r="Q41" s="28"/>
    </row>
    <row r="42" spans="1:19" s="8" customFormat="1" ht="30" customHeight="1">
      <c r="A42" s="64" t="s">
        <v>48</v>
      </c>
      <c r="B42" s="46">
        <v>20.671609245529861</v>
      </c>
      <c r="C42" s="46">
        <v>-13.100831225153598</v>
      </c>
      <c r="D42" s="46">
        <v>6.092742773965484</v>
      </c>
      <c r="E42" s="46">
        <v>-13.524108192865544</v>
      </c>
      <c r="F42" s="46">
        <v>13.939256572982774</v>
      </c>
      <c r="G42" s="46">
        <v>12.96996220409787</v>
      </c>
      <c r="H42" s="46">
        <v>11.00545870751893</v>
      </c>
      <c r="I42" s="46">
        <v>3.9022842639593951</v>
      </c>
      <c r="J42" s="46">
        <v>20.778625954198475</v>
      </c>
      <c r="K42" s="46">
        <v>10.618126659082289</v>
      </c>
      <c r="L42" s="124">
        <f t="shared" ref="L42" si="23">(L18-K18)/K18*100</f>
        <v>-41.069592046623235</v>
      </c>
      <c r="M42" s="46">
        <f t="shared" si="22"/>
        <v>47.993019197207673</v>
      </c>
      <c r="N42" s="46">
        <f t="shared" si="22"/>
        <v>10.953878406708583</v>
      </c>
      <c r="O42" s="28"/>
      <c r="P42" s="36"/>
      <c r="Q42" s="28"/>
    </row>
    <row r="43" spans="1:19" s="8" customFormat="1" ht="30" customHeight="1">
      <c r="A43" s="63" t="s">
        <v>43</v>
      </c>
      <c r="B43" s="45">
        <v>26.236093943139672</v>
      </c>
      <c r="C43" s="45">
        <v>-23.720930232558135</v>
      </c>
      <c r="D43" s="45">
        <v>47.336328626444157</v>
      </c>
      <c r="E43" s="45">
        <v>-9.4968416467000694</v>
      </c>
      <c r="F43" s="45">
        <v>-14.127557160048132</v>
      </c>
      <c r="G43" s="45">
        <v>7.4271300448430333</v>
      </c>
      <c r="H43" s="45">
        <v>24.080354813462058</v>
      </c>
      <c r="I43" s="45">
        <v>-1.471825063078217</v>
      </c>
      <c r="J43" s="45">
        <v>-10.69142125480154</v>
      </c>
      <c r="K43" s="45">
        <v>7.7180406212664305</v>
      </c>
      <c r="L43" s="123">
        <f t="shared" ref="L43" si="24">(L19-K19)/K19*100</f>
        <v>-4.7471162377994753</v>
      </c>
      <c r="M43" s="45">
        <f t="shared" si="22"/>
        <v>22.403353516534711</v>
      </c>
      <c r="N43" s="45">
        <f t="shared" si="22"/>
        <v>-9.6270928462709318</v>
      </c>
      <c r="O43" s="28"/>
      <c r="P43" s="36"/>
      <c r="Q43" s="28"/>
    </row>
    <row r="44" spans="1:19" s="8" customFormat="1" ht="26.1" customHeight="1">
      <c r="A44" s="67" t="s">
        <v>53</v>
      </c>
      <c r="B44" s="48">
        <v>-6.2223974763407011</v>
      </c>
      <c r="C44" s="48">
        <v>-20.174922210074847</v>
      </c>
      <c r="D44" s="48">
        <v>35.313948588284887</v>
      </c>
      <c r="E44" s="48">
        <v>-12.285892245406428</v>
      </c>
      <c r="F44" s="48">
        <v>-8.1484111485886697</v>
      </c>
      <c r="G44" s="48">
        <v>13.857750289911081</v>
      </c>
      <c r="H44" s="48">
        <v>13.698862671872359</v>
      </c>
      <c r="I44" s="48">
        <v>-0.54493878769779991</v>
      </c>
      <c r="J44" s="48">
        <v>13.698116039930927</v>
      </c>
      <c r="K44" s="48">
        <v>3.3337734354370214</v>
      </c>
      <c r="L44" s="128">
        <f t="shared" ref="L44" si="25">(L20-K20)/K20*100</f>
        <v>-23.771800932728546</v>
      </c>
      <c r="M44" s="48">
        <f t="shared" si="22"/>
        <v>22.485752598055644</v>
      </c>
      <c r="N44" s="48">
        <f t="shared" si="22"/>
        <v>9.1618200478960041</v>
      </c>
      <c r="O44" s="28"/>
      <c r="P44" s="36"/>
      <c r="Q44" s="28"/>
    </row>
    <row r="45" spans="1:19" s="1" customFormat="1" ht="13.9" customHeight="1">
      <c r="A45" s="41" t="s">
        <v>34</v>
      </c>
      <c r="B45" s="7"/>
      <c r="C45" s="7"/>
      <c r="D45" s="7"/>
      <c r="E45" s="42"/>
      <c r="F45" s="69"/>
      <c r="G45" s="7"/>
      <c r="I45" s="183" t="s">
        <v>87</v>
      </c>
      <c r="J45" s="183"/>
      <c r="K45" s="183"/>
      <c r="L45" s="183"/>
      <c r="M45" s="183"/>
      <c r="N45" s="129"/>
      <c r="O45" s="28"/>
      <c r="P45" s="36"/>
      <c r="Q45" s="28"/>
      <c r="R45" s="8"/>
      <c r="S45" s="8"/>
    </row>
    <row r="46" spans="1:19" s="14" customFormat="1" ht="13.9" customHeight="1">
      <c r="A46" s="41" t="s">
        <v>33</v>
      </c>
      <c r="B46" s="7"/>
      <c r="C46" s="7"/>
      <c r="D46" s="7"/>
      <c r="E46" s="43"/>
      <c r="F46" s="43"/>
      <c r="G46" s="75"/>
      <c r="H46" s="60"/>
      <c r="I46" s="7"/>
      <c r="J46" s="130" t="s">
        <v>83</v>
      </c>
      <c r="K46" s="189" t="s">
        <v>75</v>
      </c>
      <c r="L46" s="189"/>
      <c r="M46" s="189"/>
      <c r="N46" s="189"/>
      <c r="O46" s="26"/>
      <c r="Q46" s="27"/>
      <c r="R46" s="1"/>
    </row>
    <row r="47" spans="1:19" s="14" customFormat="1" ht="13.9" customHeight="1">
      <c r="A47" s="41"/>
      <c r="B47" s="7"/>
      <c r="C47" s="7"/>
      <c r="D47" s="7"/>
      <c r="E47" s="60"/>
      <c r="F47" s="51"/>
      <c r="G47" s="32"/>
      <c r="H47" s="61"/>
      <c r="I47" s="7"/>
      <c r="J47" s="130" t="s">
        <v>84</v>
      </c>
      <c r="K47" s="181" t="s">
        <v>79</v>
      </c>
      <c r="L47" s="181"/>
      <c r="M47" s="181"/>
      <c r="N47" s="181"/>
      <c r="O47" s="33"/>
      <c r="Q47" s="33"/>
    </row>
    <row r="48" spans="1:19" s="14" customFormat="1" ht="13.9" customHeight="1">
      <c r="A48" s="41"/>
      <c r="B48" s="7"/>
      <c r="C48" s="7"/>
      <c r="D48" s="7"/>
      <c r="E48" s="60"/>
      <c r="F48" s="51"/>
      <c r="G48" s="32"/>
      <c r="H48" s="61"/>
      <c r="I48" s="7"/>
      <c r="J48" s="130" t="s">
        <v>5</v>
      </c>
      <c r="K48" s="181" t="s">
        <v>86</v>
      </c>
      <c r="L48" s="181"/>
      <c r="M48" s="181"/>
      <c r="N48" s="181"/>
      <c r="O48" s="33"/>
      <c r="Q48" s="33"/>
    </row>
    <row r="49" spans="1:17" s="14" customFormat="1" ht="13.9" customHeight="1">
      <c r="A49" s="7"/>
      <c r="B49" s="7"/>
      <c r="C49" s="7"/>
      <c r="D49" s="7"/>
      <c r="E49" s="60"/>
      <c r="F49" s="51"/>
      <c r="G49" s="32"/>
      <c r="H49" s="61"/>
      <c r="I49" s="7"/>
      <c r="J49" s="130" t="s">
        <v>84</v>
      </c>
      <c r="K49" s="181" t="s">
        <v>80</v>
      </c>
      <c r="L49" s="181"/>
      <c r="M49" s="181"/>
      <c r="N49" s="181"/>
      <c r="O49" s="33"/>
      <c r="Q49" s="33"/>
    </row>
    <row r="50" spans="1:17" s="14" customFormat="1" ht="13.9" customHeight="1">
      <c r="A50" s="7"/>
      <c r="B50" s="7"/>
      <c r="C50" s="7"/>
      <c r="D50" s="7"/>
      <c r="E50" s="60"/>
      <c r="F50" s="44"/>
      <c r="G50" s="40"/>
      <c r="H50" s="61"/>
      <c r="I50" s="7"/>
      <c r="J50" s="130" t="s">
        <v>85</v>
      </c>
      <c r="K50" s="181" t="s">
        <v>81</v>
      </c>
      <c r="L50" s="181"/>
      <c r="M50" s="181"/>
      <c r="N50" s="181"/>
      <c r="O50" s="33"/>
      <c r="Q50" s="33"/>
    </row>
    <row r="51" spans="1:17" s="14" customFormat="1" ht="13.9" customHeight="1">
      <c r="A51" s="7"/>
      <c r="B51" s="7"/>
      <c r="C51" s="7"/>
      <c r="D51" s="7"/>
      <c r="E51" s="60"/>
      <c r="F51" s="44"/>
      <c r="G51" s="40"/>
      <c r="H51" s="61"/>
      <c r="I51" s="7"/>
      <c r="J51" s="130"/>
      <c r="K51" s="181" t="s">
        <v>82</v>
      </c>
      <c r="L51" s="181"/>
      <c r="M51" s="181"/>
      <c r="N51" s="181"/>
      <c r="O51" s="33"/>
      <c r="Q51" s="33"/>
    </row>
    <row r="52" spans="1:17" ht="15.6" customHeight="1">
      <c r="A52" s="50"/>
      <c r="B52" s="76"/>
      <c r="C52" s="77"/>
      <c r="D52" s="77"/>
      <c r="E52" s="77"/>
      <c r="F52" s="77"/>
      <c r="G52" s="77"/>
      <c r="H52" s="78"/>
      <c r="I52" s="78"/>
      <c r="J52" s="79"/>
      <c r="K52" s="79"/>
      <c r="L52" s="77"/>
      <c r="M52" s="79"/>
      <c r="N52" s="79"/>
    </row>
    <row r="53" spans="1:17">
      <c r="A53" s="50"/>
      <c r="B53" s="76"/>
      <c r="C53" s="77"/>
      <c r="D53" s="77"/>
      <c r="E53" s="77"/>
      <c r="F53" s="77"/>
      <c r="G53" s="77"/>
      <c r="H53" s="77"/>
      <c r="I53" s="77"/>
      <c r="J53" s="76"/>
      <c r="K53" s="76"/>
      <c r="L53" s="77"/>
      <c r="M53" s="76"/>
      <c r="N53" s="76"/>
    </row>
    <row r="54" spans="1:17">
      <c r="A54" s="50"/>
      <c r="B54" s="76"/>
      <c r="C54" s="77"/>
      <c r="D54" s="77"/>
      <c r="E54" s="77"/>
      <c r="F54" s="77"/>
      <c r="G54" s="77"/>
      <c r="H54" s="77"/>
      <c r="I54" s="77"/>
      <c r="J54" s="76"/>
      <c r="K54" s="76"/>
      <c r="L54" s="77"/>
      <c r="M54" s="76"/>
      <c r="N54" s="76"/>
    </row>
    <row r="55" spans="1:17">
      <c r="A55" s="50"/>
      <c r="B55" s="76"/>
      <c r="C55" s="77"/>
      <c r="D55" s="77"/>
      <c r="E55" s="77"/>
      <c r="F55" s="77"/>
      <c r="G55" s="77"/>
      <c r="H55" s="77"/>
      <c r="I55" s="77"/>
      <c r="J55" s="76"/>
      <c r="K55" s="76"/>
      <c r="L55" s="77"/>
      <c r="M55" s="76"/>
      <c r="N55" s="76"/>
    </row>
    <row r="56" spans="1:17">
      <c r="A56" s="50"/>
      <c r="B56" s="76"/>
      <c r="C56" s="77"/>
      <c r="D56" s="77"/>
      <c r="E56" s="77"/>
      <c r="F56" s="77"/>
      <c r="G56" s="77"/>
      <c r="H56" s="77"/>
      <c r="I56" s="77"/>
      <c r="J56" s="76"/>
      <c r="K56" s="76"/>
      <c r="L56" s="77"/>
      <c r="M56" s="76"/>
      <c r="N56" s="76"/>
    </row>
    <row r="57" spans="1:17">
      <c r="A57" s="50"/>
      <c r="B57" s="76"/>
      <c r="C57" s="77"/>
      <c r="D57" s="77"/>
      <c r="E57" s="77"/>
      <c r="F57" s="77"/>
      <c r="G57" s="77"/>
      <c r="H57" s="77"/>
      <c r="I57" s="77"/>
      <c r="J57" s="76"/>
      <c r="K57" s="76"/>
      <c r="L57" s="77"/>
      <c r="M57" s="76"/>
      <c r="N57" s="76"/>
    </row>
    <row r="58" spans="1:17">
      <c r="A58" s="50"/>
      <c r="B58" s="76"/>
      <c r="C58" s="77"/>
      <c r="D58" s="77"/>
      <c r="E58" s="77"/>
      <c r="F58" s="77"/>
      <c r="G58" s="77"/>
      <c r="H58" s="77"/>
      <c r="I58" s="77"/>
      <c r="J58" s="76"/>
      <c r="K58" s="76"/>
      <c r="L58" s="77"/>
      <c r="M58" s="76"/>
      <c r="N58" s="76"/>
    </row>
    <row r="59" spans="1:17">
      <c r="A59" s="50"/>
      <c r="B59" s="76"/>
      <c r="C59" s="77"/>
      <c r="D59" s="77"/>
      <c r="E59" s="77"/>
      <c r="F59" s="77"/>
      <c r="G59" s="77"/>
      <c r="H59" s="77"/>
      <c r="I59" s="77"/>
      <c r="J59" s="76"/>
      <c r="K59" s="76"/>
      <c r="L59" s="77"/>
      <c r="M59" s="76"/>
      <c r="N59" s="76"/>
    </row>
    <row r="60" spans="1:17">
      <c r="A60" s="50"/>
      <c r="B60" s="76"/>
      <c r="C60" s="77"/>
      <c r="D60" s="77"/>
      <c r="E60" s="77"/>
      <c r="F60" s="77"/>
      <c r="G60" s="77"/>
      <c r="H60" s="77"/>
      <c r="I60" s="77"/>
      <c r="J60" s="76"/>
      <c r="K60" s="76"/>
      <c r="L60" s="77"/>
      <c r="M60" s="76"/>
      <c r="N60" s="76"/>
    </row>
    <row r="61" spans="1:17">
      <c r="A61" s="50"/>
      <c r="B61" s="76"/>
      <c r="C61" s="77"/>
      <c r="D61" s="77"/>
      <c r="E61" s="77"/>
      <c r="F61" s="77"/>
      <c r="G61" s="77"/>
      <c r="H61" s="77"/>
      <c r="I61" s="77"/>
      <c r="J61" s="76"/>
      <c r="K61" s="76"/>
      <c r="L61" s="77"/>
      <c r="M61" s="76"/>
      <c r="N61" s="76"/>
    </row>
    <row r="62" spans="1:17">
      <c r="A62" s="50"/>
      <c r="B62" s="76"/>
      <c r="C62" s="77"/>
      <c r="D62" s="77"/>
      <c r="E62" s="77"/>
      <c r="F62" s="77"/>
      <c r="G62" s="77"/>
      <c r="H62" s="77"/>
      <c r="I62" s="77"/>
      <c r="J62" s="76"/>
      <c r="K62" s="76"/>
      <c r="L62" s="77"/>
      <c r="M62" s="76"/>
      <c r="N62" s="76"/>
    </row>
  </sheetData>
  <mergeCells count="13">
    <mergeCell ref="A2:N2"/>
    <mergeCell ref="A3:E3"/>
    <mergeCell ref="K51:N51"/>
    <mergeCell ref="A5:A6"/>
    <mergeCell ref="I45:M45"/>
    <mergeCell ref="B5:K5"/>
    <mergeCell ref="L5:N5"/>
    <mergeCell ref="A21:N21"/>
    <mergeCell ref="K46:N46"/>
    <mergeCell ref="K47:N47"/>
    <mergeCell ref="K48:N48"/>
    <mergeCell ref="K49:N49"/>
    <mergeCell ref="K50:N50"/>
  </mergeCells>
  <printOptions horizontalCentered="1" verticalCentered="1"/>
  <pageMargins left="0" right="0" top="0" bottom="0" header="0" footer="0"/>
  <pageSetup paperSize="9" scale="7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page1</vt:lpstr>
      <vt:lpstr>page2</vt:lpstr>
      <vt:lpstr>page1!Print_Area</vt:lpstr>
      <vt:lpstr>page2!Print_Area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cp:lastPrinted>2022-12-19T07:38:12Z</cp:lastPrinted>
  <dcterms:created xsi:type="dcterms:W3CDTF">2015-11-19T06:10:33Z</dcterms:created>
  <dcterms:modified xsi:type="dcterms:W3CDTF">2022-12-19T07:38:59Z</dcterms:modified>
</cp:coreProperties>
</file>