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493"/>
  </bookViews>
  <sheets>
    <sheet name="page1" sheetId="40" r:id="rId1"/>
    <sheet name="page2" sheetId="41" r:id="rId2"/>
    <sheet name="page3" sheetId="42" r:id="rId3"/>
    <sheet name="page4" sheetId="43" r:id="rId4"/>
    <sheet name="page5" sheetId="44" r:id="rId5"/>
    <sheet name="page6" sheetId="45" r:id="rId6"/>
    <sheet name="page7" sheetId="105" r:id="rId7"/>
  </sheets>
  <externalReferences>
    <externalReference r:id="rId8"/>
  </externalReferences>
  <definedNames>
    <definedName name="\a" localSheetId="1">page2!#REF!</definedName>
    <definedName name="\a" localSheetId="2">page3!#REF!</definedName>
    <definedName name="\a" localSheetId="3">page4!#REF!</definedName>
    <definedName name="\a" localSheetId="4">page5!#REF!</definedName>
    <definedName name="\a" localSheetId="5">#REF!</definedName>
    <definedName name="\a" localSheetId="6">#REF!</definedName>
    <definedName name="\a">#REF!</definedName>
    <definedName name="\c" localSheetId="2">#REF!</definedName>
    <definedName name="\c" localSheetId="3">page4!#REF!</definedName>
    <definedName name="\c" localSheetId="4">page5!#REF!</definedName>
    <definedName name="\c" localSheetId="5">#REF!</definedName>
    <definedName name="\c" localSheetId="6">#REF!</definedName>
    <definedName name="\c">#REF!</definedName>
    <definedName name="\m">#REF!</definedName>
    <definedName name="\s" localSheetId="2">page3!#REF!</definedName>
    <definedName name="\s" localSheetId="3">page4!#REF!</definedName>
    <definedName name="\s" localSheetId="4">page5!#REF!</definedName>
    <definedName name="\s" localSheetId="5">#REF!</definedName>
    <definedName name="\s" localSheetId="6">#REF!</definedName>
    <definedName name="\s">#REF!</definedName>
    <definedName name="\v" localSheetId="2">page3!#REF!</definedName>
    <definedName name="\v" localSheetId="3">page4!#REF!</definedName>
    <definedName name="\v" localSheetId="4">page5!#REF!</definedName>
    <definedName name="\v" localSheetId="5">#REF!</definedName>
    <definedName name="\v" localSheetId="6">#REF!</definedName>
    <definedName name="\v">#REF!</definedName>
    <definedName name="\x" localSheetId="5">#REF!</definedName>
    <definedName name="\x">#REF!</definedName>
    <definedName name="\z" localSheetId="2">#REF!</definedName>
    <definedName name="\z" localSheetId="3">page4!#REF!</definedName>
    <definedName name="\z" localSheetId="4">page5!#REF!</definedName>
    <definedName name="\z" localSheetId="5">#REF!</definedName>
    <definedName name="\z" localSheetId="6">#REF!</definedName>
    <definedName name="\z">#REF!</definedName>
    <definedName name="_\K">#REF!</definedName>
    <definedName name="_New3" localSheetId="5">#REF!</definedName>
    <definedName name="_New3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>#REF!</definedName>
    <definedName name="adv">#REF!</definedName>
    <definedName name="ag">#REF!</definedName>
    <definedName name="dfd">#REF!</definedName>
    <definedName name="gdfd">#REF!</definedName>
    <definedName name="jjk" localSheetId="5">#REF!</definedName>
    <definedName name="jjk">#REF!</definedName>
    <definedName name="love" localSheetId="5">#REF!</definedName>
    <definedName name="love">#REF!</definedName>
    <definedName name="m">#REF!</definedName>
    <definedName name="_xlnm.Print_Area" localSheetId="0">page1!$A$1:$F$50</definedName>
    <definedName name="_xlnm.Print_Area" localSheetId="1">page2!$A$1:$I$46</definedName>
    <definedName name="_xlnm.Print_Area" localSheetId="2">page3!$A$1:$I$46</definedName>
    <definedName name="_xlnm.Print_Area" localSheetId="3">page4!$A$1:$I$44</definedName>
    <definedName name="_xlnm.Print_Area" localSheetId="4">page5!$A$1:$I$46</definedName>
    <definedName name="_xlnm.Print_Area" localSheetId="6">page7!$A$1:$G$53</definedName>
    <definedName name="Print_Area_MI" localSheetId="1">page2!$A$6:$I$27</definedName>
    <definedName name="Print_Area_MI" localSheetId="2">page3!$A$6:$G$27</definedName>
    <definedName name="Print_Area_MI" localSheetId="3">page4!$A$6:$E$41</definedName>
    <definedName name="Print_Area_MI" localSheetId="4">page5!$A$6:$E$29</definedName>
    <definedName name="Print_Area_MI" localSheetId="5">#REF!</definedName>
    <definedName name="Print_Area_MI" localSheetId="6">#REF!</definedName>
    <definedName name="Print_Area_MI">#REF!</definedName>
    <definedName name="q" localSheetId="5">'[1]52 to 54'!#REF!</definedName>
    <definedName name="q">'[1]52 to 54'!#REF!</definedName>
    <definedName name="s">#REF!</definedName>
    <definedName name="t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D12" i="105" l="1"/>
  <c r="E12" i="105"/>
  <c r="F12" i="105"/>
  <c r="G12" i="105"/>
  <c r="C12" i="105"/>
  <c r="B12" i="105"/>
  <c r="K45" i="45" l="1"/>
  <c r="M43" i="43"/>
  <c r="C12" i="45"/>
  <c r="D12" i="45"/>
  <c r="E12" i="45"/>
  <c r="F12" i="45"/>
  <c r="G12" i="45"/>
  <c r="H12" i="45"/>
  <c r="B12" i="45"/>
  <c r="C11" i="43"/>
  <c r="D11" i="43"/>
  <c r="E11" i="43"/>
  <c r="F11" i="43"/>
  <c r="G11" i="43"/>
  <c r="H11" i="43"/>
  <c r="I11" i="43"/>
  <c r="B11" i="43"/>
  <c r="G11" i="44"/>
  <c r="F11" i="44"/>
  <c r="C11" i="44"/>
  <c r="B11" i="44"/>
  <c r="M40" i="42"/>
  <c r="N40" i="42"/>
  <c r="O40" i="42"/>
  <c r="M41" i="42"/>
  <c r="N41" i="42"/>
  <c r="O41" i="42"/>
  <c r="M42" i="42"/>
  <c r="N42" i="42"/>
  <c r="O42" i="42"/>
  <c r="M43" i="42"/>
  <c r="N43" i="42"/>
  <c r="O43" i="42"/>
  <c r="M44" i="42"/>
  <c r="N44" i="42"/>
  <c r="O44" i="42"/>
  <c r="C10" i="40"/>
  <c r="D10" i="40"/>
  <c r="E10" i="40"/>
  <c r="F10" i="40"/>
  <c r="C10" i="41"/>
  <c r="D10" i="41"/>
  <c r="E10" i="41"/>
  <c r="F10" i="41"/>
  <c r="G10" i="41"/>
  <c r="H10" i="41"/>
  <c r="I10" i="41"/>
  <c r="C10" i="42"/>
  <c r="D10" i="42"/>
  <c r="E10" i="42"/>
  <c r="F10" i="42"/>
  <c r="G10" i="42"/>
  <c r="H10" i="42"/>
  <c r="I10" i="42"/>
  <c r="B10" i="42"/>
  <c r="B10" i="41" l="1"/>
  <c r="B10" i="40"/>
  <c r="I25" i="105" l="1"/>
  <c r="I26" i="105"/>
  <c r="I24" i="105"/>
  <c r="K51" i="105" l="1"/>
  <c r="K52" i="105"/>
  <c r="O45" i="45"/>
  <c r="O46" i="45"/>
  <c r="L45" i="45"/>
  <c r="K46" i="45"/>
  <c r="L46" i="45"/>
  <c r="L47" i="44"/>
  <c r="M47" i="44"/>
  <c r="N47" i="44"/>
  <c r="L45" i="43"/>
  <c r="M45" i="43"/>
  <c r="N45" i="43"/>
  <c r="O45" i="43"/>
  <c r="M43" i="41" l="1"/>
  <c r="N43" i="41"/>
  <c r="O43" i="41"/>
  <c r="P43" i="41"/>
  <c r="I45" i="40"/>
  <c r="J45" i="40"/>
  <c r="L44" i="44"/>
  <c r="M44" i="44"/>
  <c r="N44" i="44"/>
  <c r="L45" i="44"/>
  <c r="M45" i="44"/>
  <c r="N45" i="44"/>
  <c r="L46" i="44"/>
  <c r="M46" i="44"/>
  <c r="N46" i="44"/>
  <c r="L43" i="44"/>
  <c r="M43" i="44"/>
  <c r="N43" i="44"/>
  <c r="L48" i="44"/>
  <c r="M48" i="44"/>
  <c r="N48" i="44"/>
  <c r="L36" i="44"/>
  <c r="M36" i="44"/>
  <c r="N36" i="44"/>
  <c r="L37" i="44"/>
  <c r="M37" i="44"/>
  <c r="N37" i="44"/>
  <c r="L38" i="44"/>
  <c r="M38" i="44"/>
  <c r="N38" i="44"/>
  <c r="L39" i="44"/>
  <c r="M39" i="44"/>
  <c r="N39" i="44"/>
  <c r="L40" i="44"/>
  <c r="M40" i="44"/>
  <c r="N40" i="44"/>
  <c r="L41" i="44"/>
  <c r="M41" i="44"/>
  <c r="N41" i="44"/>
  <c r="L42" i="44"/>
  <c r="M42" i="44"/>
  <c r="N42" i="44"/>
  <c r="L44" i="43"/>
  <c r="M44" i="43"/>
  <c r="N44" i="43"/>
  <c r="O44" i="43"/>
  <c r="J25" i="105"/>
  <c r="R25" i="105"/>
  <c r="J25" i="45"/>
  <c r="Q25" i="105" s="1"/>
  <c r="K24" i="44"/>
  <c r="P25" i="105" s="1"/>
  <c r="K24" i="43"/>
  <c r="O25" i="105" s="1"/>
  <c r="O23" i="42"/>
  <c r="N23" i="42"/>
  <c r="K23" i="42"/>
  <c r="N25" i="105" s="1"/>
  <c r="I43" i="40"/>
  <c r="J43" i="40"/>
  <c r="I44" i="40"/>
  <c r="J44" i="40"/>
  <c r="M41" i="41"/>
  <c r="N41" i="41"/>
  <c r="O41" i="41"/>
  <c r="P41" i="41"/>
  <c r="M42" i="41"/>
  <c r="N42" i="41"/>
  <c r="O42" i="41"/>
  <c r="P42" i="41"/>
  <c r="K23" i="41"/>
  <c r="M25" i="105" s="1"/>
  <c r="H23" i="40"/>
  <c r="L25" i="105" s="1"/>
  <c r="K25" i="105" l="1"/>
  <c r="S25" i="105" s="1"/>
  <c r="T25" i="105" l="1"/>
  <c r="M39" i="41" l="1"/>
  <c r="N39" i="41"/>
  <c r="O39" i="41"/>
  <c r="P39" i="41"/>
  <c r="M39" i="42"/>
  <c r="N39" i="42"/>
  <c r="O39" i="42"/>
  <c r="I41" i="40"/>
  <c r="J41" i="40"/>
  <c r="L41" i="43"/>
  <c r="M41" i="43"/>
  <c r="N41" i="43"/>
  <c r="O41" i="43"/>
  <c r="K48" i="105"/>
  <c r="O42" i="45"/>
  <c r="K42" i="45"/>
  <c r="L42" i="45"/>
  <c r="R26" i="105" l="1"/>
  <c r="H24" i="40"/>
  <c r="L26" i="105" s="1"/>
  <c r="O43" i="45" l="1"/>
  <c r="L42" i="43"/>
  <c r="M42" i="43"/>
  <c r="N42" i="43"/>
  <c r="O42" i="43"/>
  <c r="M40" i="41"/>
  <c r="N40" i="41"/>
  <c r="O40" i="41"/>
  <c r="P40" i="41"/>
  <c r="I42" i="40"/>
  <c r="J42" i="40"/>
  <c r="K43" i="45"/>
  <c r="L43" i="45"/>
  <c r="K50" i="105"/>
  <c r="K49" i="105"/>
  <c r="O18" i="42" l="1"/>
  <c r="N19" i="42"/>
  <c r="N20" i="42"/>
  <c r="N21" i="42"/>
  <c r="N22" i="42"/>
  <c r="N24" i="42"/>
  <c r="O19" i="42"/>
  <c r="O20" i="42"/>
  <c r="O21" i="42"/>
  <c r="O22" i="42"/>
  <c r="O24" i="42"/>
  <c r="N18" i="42"/>
  <c r="K18" i="41"/>
  <c r="I23" i="105" l="1"/>
  <c r="R23" i="105" s="1"/>
  <c r="R24" i="105"/>
  <c r="J23" i="45"/>
  <c r="Q23" i="105" s="1"/>
  <c r="J24" i="45"/>
  <c r="Q24" i="105" s="1"/>
  <c r="J26" i="45"/>
  <c r="K22" i="44"/>
  <c r="P23" i="105" s="1"/>
  <c r="K23" i="44"/>
  <c r="P24" i="105" s="1"/>
  <c r="K25" i="44"/>
  <c r="K22" i="43"/>
  <c r="O23" i="105" s="1"/>
  <c r="K23" i="43"/>
  <c r="O24" i="105" s="1"/>
  <c r="K25" i="43"/>
  <c r="K21" i="42"/>
  <c r="N23" i="105" s="1"/>
  <c r="K22" i="42"/>
  <c r="N24" i="105" s="1"/>
  <c r="K24" i="42"/>
  <c r="K21" i="41"/>
  <c r="M23" i="105" s="1"/>
  <c r="K22" i="41"/>
  <c r="M24" i="105" s="1"/>
  <c r="K24" i="41"/>
  <c r="H21" i="40"/>
  <c r="L23" i="105" s="1"/>
  <c r="H22" i="40"/>
  <c r="L24" i="105" s="1"/>
  <c r="J23" i="105"/>
  <c r="J24" i="105"/>
  <c r="K24" i="105" l="1"/>
  <c r="S24" i="105" s="1"/>
  <c r="T24" i="105" s="1"/>
  <c r="K23" i="105"/>
  <c r="S23" i="105" s="1"/>
  <c r="T23" i="105" s="1"/>
  <c r="L43" i="43" l="1"/>
  <c r="N43" i="43"/>
  <c r="O43" i="43"/>
  <c r="K37" i="45"/>
  <c r="O44" i="45"/>
  <c r="K44" i="45"/>
  <c r="L44" i="45"/>
  <c r="K10" i="41" l="1"/>
  <c r="I11" i="105" l="1"/>
  <c r="I10" i="105"/>
  <c r="I27" i="105"/>
  <c r="I14" i="105"/>
  <c r="I15" i="105"/>
  <c r="I16" i="105"/>
  <c r="I17" i="105"/>
  <c r="I18" i="105"/>
  <c r="I19" i="105"/>
  <c r="I20" i="105"/>
  <c r="I21" i="105"/>
  <c r="I22" i="105"/>
  <c r="J27" i="105"/>
  <c r="J14" i="105"/>
  <c r="J15" i="105"/>
  <c r="J16" i="105"/>
  <c r="J17" i="105"/>
  <c r="J18" i="105"/>
  <c r="J19" i="105"/>
  <c r="J20" i="105"/>
  <c r="J21" i="105"/>
  <c r="J22" i="105"/>
  <c r="J26" i="105"/>
  <c r="J27" i="45"/>
  <c r="J14" i="45"/>
  <c r="J15" i="45"/>
  <c r="J16" i="45"/>
  <c r="J17" i="45"/>
  <c r="J18" i="45"/>
  <c r="J19" i="45"/>
  <c r="J20" i="45"/>
  <c r="J21" i="45"/>
  <c r="J22" i="45"/>
  <c r="K26" i="44"/>
  <c r="K13" i="44"/>
  <c r="K14" i="44"/>
  <c r="K15" i="44"/>
  <c r="K16" i="44"/>
  <c r="K17" i="44"/>
  <c r="K18" i="44"/>
  <c r="K19" i="44"/>
  <c r="K20" i="44"/>
  <c r="K21" i="44"/>
  <c r="K26" i="43" l="1"/>
  <c r="K13" i="43"/>
  <c r="K14" i="43"/>
  <c r="K15" i="43"/>
  <c r="K16" i="43"/>
  <c r="K17" i="43"/>
  <c r="K18" i="43"/>
  <c r="K19" i="43"/>
  <c r="K20" i="43"/>
  <c r="K21" i="43"/>
  <c r="H25" i="40"/>
  <c r="H12" i="40"/>
  <c r="H13" i="40"/>
  <c r="H14" i="40"/>
  <c r="H15" i="40"/>
  <c r="H16" i="40"/>
  <c r="H17" i="40"/>
  <c r="H18" i="40"/>
  <c r="H19" i="40"/>
  <c r="H20" i="40"/>
  <c r="K25" i="41"/>
  <c r="K12" i="41"/>
  <c r="K13" i="41"/>
  <c r="K14" i="41"/>
  <c r="K15" i="41"/>
  <c r="K16" i="41"/>
  <c r="K17" i="41"/>
  <c r="K19" i="41"/>
  <c r="K20" i="41"/>
  <c r="K25" i="42"/>
  <c r="K12" i="42"/>
  <c r="K13" i="42"/>
  <c r="K14" i="42"/>
  <c r="K15" i="42"/>
  <c r="K16" i="42"/>
  <c r="K17" i="42"/>
  <c r="K18" i="42"/>
  <c r="K19" i="42"/>
  <c r="K20" i="42"/>
  <c r="J12" i="105" l="1"/>
  <c r="K10" i="42" l="1"/>
  <c r="I12" i="105"/>
  <c r="Q26" i="105" l="1"/>
  <c r="P26" i="105"/>
  <c r="O26" i="105"/>
  <c r="N26" i="105"/>
  <c r="M26" i="105"/>
  <c r="K26" i="105" l="1"/>
  <c r="S26" i="105" s="1"/>
  <c r="T26" i="105" l="1"/>
  <c r="J34" i="40" l="1"/>
  <c r="J35" i="40"/>
  <c r="J36" i="40"/>
  <c r="J37" i="40"/>
  <c r="J38" i="40"/>
  <c r="J39" i="40"/>
  <c r="J40" i="40"/>
  <c r="I34" i="40"/>
  <c r="I35" i="40"/>
  <c r="I36" i="40"/>
  <c r="I37" i="40"/>
  <c r="I38" i="40"/>
  <c r="I39" i="40"/>
  <c r="I40" i="40"/>
  <c r="K9" i="43" l="1"/>
  <c r="K10" i="44"/>
  <c r="K11" i="44"/>
  <c r="K9" i="44"/>
  <c r="J11" i="45"/>
  <c r="J10" i="45"/>
  <c r="K53" i="105" l="1"/>
  <c r="O47" i="45"/>
  <c r="L47" i="45"/>
  <c r="K47" i="45"/>
  <c r="O46" i="43"/>
  <c r="N46" i="43"/>
  <c r="M46" i="43"/>
  <c r="L46" i="43"/>
  <c r="M32" i="42"/>
  <c r="P44" i="41" l="1"/>
  <c r="O44" i="41"/>
  <c r="N44" i="41"/>
  <c r="M44" i="41"/>
  <c r="J46" i="40"/>
  <c r="I46" i="40"/>
  <c r="O40" i="45" l="1"/>
  <c r="O41" i="45"/>
  <c r="L40" i="45"/>
  <c r="L41" i="45"/>
  <c r="K40" i="45"/>
  <c r="K41" i="45"/>
  <c r="O39" i="43" l="1"/>
  <c r="O40" i="43"/>
  <c r="N39" i="43"/>
  <c r="N40" i="43"/>
  <c r="M39" i="43"/>
  <c r="M40" i="43"/>
  <c r="L39" i="43"/>
  <c r="L40" i="43"/>
  <c r="O37" i="42"/>
  <c r="O38" i="42"/>
  <c r="N37" i="42"/>
  <c r="N38" i="42"/>
  <c r="M37" i="42"/>
  <c r="M38" i="42"/>
  <c r="P37" i="41"/>
  <c r="P38" i="41"/>
  <c r="O37" i="41"/>
  <c r="O38" i="41"/>
  <c r="N37" i="41"/>
  <c r="N38" i="41"/>
  <c r="M37" i="41"/>
  <c r="M38" i="41"/>
  <c r="R27" i="105" l="1"/>
  <c r="R14" i="105"/>
  <c r="R15" i="105"/>
  <c r="R16" i="105"/>
  <c r="R17" i="105"/>
  <c r="R18" i="105"/>
  <c r="R19" i="105"/>
  <c r="R20" i="105"/>
  <c r="R21" i="105"/>
  <c r="R22" i="105"/>
  <c r="Q27" i="105"/>
  <c r="Q14" i="105"/>
  <c r="Q15" i="105"/>
  <c r="Q16" i="105"/>
  <c r="Q17" i="105"/>
  <c r="Q18" i="105"/>
  <c r="Q19" i="105"/>
  <c r="Q20" i="105"/>
  <c r="Q21" i="105"/>
  <c r="Q22" i="105"/>
  <c r="P27" i="105"/>
  <c r="P14" i="105"/>
  <c r="P15" i="105"/>
  <c r="P16" i="105"/>
  <c r="P17" i="105"/>
  <c r="P18" i="105"/>
  <c r="P19" i="105"/>
  <c r="P20" i="105"/>
  <c r="P21" i="105"/>
  <c r="P22" i="105"/>
  <c r="O27" i="105"/>
  <c r="O14" i="105"/>
  <c r="O15" i="105"/>
  <c r="O16" i="105"/>
  <c r="O17" i="105"/>
  <c r="O18" i="105"/>
  <c r="O19" i="105"/>
  <c r="O20" i="105"/>
  <c r="O21" i="105"/>
  <c r="O22" i="105"/>
  <c r="N27" i="105"/>
  <c r="N14" i="105"/>
  <c r="N15" i="105"/>
  <c r="N16" i="105"/>
  <c r="N17" i="105"/>
  <c r="N18" i="105"/>
  <c r="N19" i="105"/>
  <c r="N20" i="105"/>
  <c r="N21" i="105"/>
  <c r="N22" i="105"/>
  <c r="M27" i="105"/>
  <c r="M14" i="105"/>
  <c r="M15" i="105"/>
  <c r="M16" i="105"/>
  <c r="M17" i="105"/>
  <c r="M18" i="105"/>
  <c r="M19" i="105"/>
  <c r="M20" i="105"/>
  <c r="M21" i="105"/>
  <c r="M22" i="105"/>
  <c r="L16" i="105"/>
  <c r="L27" i="105"/>
  <c r="L14" i="105"/>
  <c r="L15" i="105"/>
  <c r="L17" i="105"/>
  <c r="L18" i="105"/>
  <c r="L19" i="105"/>
  <c r="L20" i="105"/>
  <c r="L21" i="105"/>
  <c r="L22" i="105"/>
  <c r="K15" i="105" l="1"/>
  <c r="S15" i="105" s="1"/>
  <c r="T15" i="105" s="1"/>
  <c r="K20" i="105"/>
  <c r="K27" i="105"/>
  <c r="K19" i="105"/>
  <c r="K16" i="105"/>
  <c r="K22" i="105"/>
  <c r="K14" i="105"/>
  <c r="K21" i="105"/>
  <c r="K18" i="105"/>
  <c r="K17" i="105"/>
  <c r="O35" i="42" l="1"/>
  <c r="O36" i="42"/>
  <c r="K42" i="105" l="1"/>
  <c r="K43" i="105"/>
  <c r="K44" i="105"/>
  <c r="K36" i="45"/>
  <c r="L36" i="45"/>
  <c r="L37" i="45"/>
  <c r="K38" i="45"/>
  <c r="L38" i="45"/>
  <c r="K39" i="45"/>
  <c r="L39" i="45"/>
  <c r="O36" i="45"/>
  <c r="O37" i="45"/>
  <c r="O38" i="45"/>
  <c r="O39" i="45"/>
  <c r="L35" i="43" l="1"/>
  <c r="M35" i="43"/>
  <c r="N35" i="43"/>
  <c r="O35" i="43"/>
  <c r="L36" i="43"/>
  <c r="M36" i="43"/>
  <c r="N36" i="43"/>
  <c r="O36" i="43"/>
  <c r="L37" i="43"/>
  <c r="M37" i="43"/>
  <c r="N37" i="43"/>
  <c r="O37" i="43"/>
  <c r="M33" i="42"/>
  <c r="N33" i="42"/>
  <c r="O33" i="42"/>
  <c r="M34" i="42"/>
  <c r="N34" i="42"/>
  <c r="O34" i="42"/>
  <c r="M35" i="42"/>
  <c r="N35" i="42"/>
  <c r="M36" i="41"/>
  <c r="N36" i="41"/>
  <c r="O36" i="41"/>
  <c r="P36" i="41"/>
  <c r="M34" i="41"/>
  <c r="N34" i="41"/>
  <c r="O34" i="41"/>
  <c r="P34" i="41"/>
  <c r="M35" i="41"/>
  <c r="N35" i="41"/>
  <c r="O35" i="41"/>
  <c r="P35" i="41"/>
  <c r="M33" i="41"/>
  <c r="N33" i="41"/>
  <c r="O33" i="41"/>
  <c r="P33" i="41"/>
  <c r="S18" i="105" l="1"/>
  <c r="T18" i="105" s="1"/>
  <c r="S17" i="105"/>
  <c r="T17" i="105" s="1"/>
  <c r="S19" i="105" l="1"/>
  <c r="T19" i="105" s="1"/>
  <c r="M36" i="42" l="1"/>
  <c r="N36" i="42"/>
  <c r="K45" i="105"/>
  <c r="K46" i="105"/>
  <c r="K47" i="105"/>
  <c r="J11" i="105"/>
  <c r="S22" i="105" l="1"/>
  <c r="T22" i="105" s="1"/>
  <c r="H9" i="40"/>
  <c r="H8" i="40"/>
  <c r="L38" i="43" l="1"/>
  <c r="M38" i="43"/>
  <c r="N38" i="43"/>
  <c r="O38" i="43"/>
  <c r="K11" i="43" l="1"/>
  <c r="O12" i="105" s="1"/>
  <c r="R12" i="105"/>
  <c r="S21" i="105"/>
  <c r="T21" i="105" s="1"/>
  <c r="S20" i="105"/>
  <c r="T20" i="105" s="1"/>
  <c r="K41" i="105" l="1"/>
  <c r="K35" i="45"/>
  <c r="L35" i="45"/>
  <c r="O35" i="45"/>
  <c r="L34" i="43"/>
  <c r="M34" i="43"/>
  <c r="N34" i="43"/>
  <c r="O34" i="43"/>
  <c r="O32" i="42"/>
  <c r="N32" i="42"/>
  <c r="P32" i="41"/>
  <c r="O32" i="41"/>
  <c r="N32" i="41"/>
  <c r="M32" i="41"/>
  <c r="K8" i="41" l="1"/>
  <c r="S16" i="105" l="1"/>
  <c r="T16" i="105" s="1"/>
  <c r="J10" i="105" l="1"/>
  <c r="L11" i="105"/>
  <c r="R11" i="105"/>
  <c r="R10" i="105"/>
  <c r="Q11" i="105"/>
  <c r="P11" i="105"/>
  <c r="K10" i="43"/>
  <c r="O11" i="105" s="1"/>
  <c r="K9" i="42"/>
  <c r="N11" i="105" s="1"/>
  <c r="K9" i="41"/>
  <c r="M11" i="105" s="1"/>
  <c r="H10" i="40"/>
  <c r="L12" i="105" s="1"/>
  <c r="L10" i="105"/>
  <c r="S14" i="105" l="1"/>
  <c r="T14" i="105" s="1"/>
  <c r="S27" i="105"/>
  <c r="T27" i="105" s="1"/>
  <c r="K11" i="105"/>
  <c r="S11" i="105" s="1"/>
  <c r="T11" i="105" s="1"/>
  <c r="P12" i="105" l="1"/>
  <c r="N12" i="105"/>
  <c r="J12" i="45" l="1"/>
  <c r="Q12" i="105" s="1"/>
  <c r="M12" i="105"/>
  <c r="K12" i="105" l="1"/>
  <c r="Q10" i="105" l="1"/>
  <c r="P10" i="105"/>
  <c r="O10" i="105" l="1"/>
  <c r="K8" i="42" l="1"/>
  <c r="N10" i="105" s="1"/>
  <c r="M10" i="105"/>
  <c r="K10" i="105" l="1"/>
  <c r="S10" i="105" s="1"/>
  <c r="T10" i="105" s="1"/>
  <c r="S12" i="105" l="1"/>
  <c r="T12" i="105" s="1"/>
</calcChain>
</file>

<file path=xl/sharedStrings.xml><?xml version="1.0" encoding="utf-8"?>
<sst xmlns="http://schemas.openxmlformats.org/spreadsheetml/2006/main" count="464" uniqueCount="115">
  <si>
    <t>FY</t>
  </si>
  <si>
    <t>March</t>
  </si>
  <si>
    <t>May</t>
  </si>
  <si>
    <t>June</t>
  </si>
  <si>
    <t>Total</t>
  </si>
  <si>
    <t>April</t>
  </si>
  <si>
    <t>July</t>
  </si>
  <si>
    <t>February</t>
  </si>
  <si>
    <t xml:space="preserve"> </t>
  </si>
  <si>
    <t>August</t>
  </si>
  <si>
    <t>September</t>
  </si>
  <si>
    <t>October</t>
  </si>
  <si>
    <t>December</t>
  </si>
  <si>
    <t>-</t>
  </si>
  <si>
    <t>Others</t>
  </si>
  <si>
    <r>
      <t xml:space="preserve"> Rice</t>
    </r>
    <r>
      <rPr>
        <b/>
        <vertAlign val="superscript"/>
        <sz val="10"/>
        <color indexed="56"/>
        <rFont val="Arial"/>
        <family val="2"/>
      </rPr>
      <t xml:space="preserve"> *</t>
    </r>
  </si>
  <si>
    <t xml:space="preserve"> Maize</t>
  </si>
  <si>
    <t>Value</t>
  </si>
  <si>
    <t xml:space="preserve"> Quantity</t>
  </si>
  <si>
    <t>Quantity</t>
  </si>
  <si>
    <t>* Include Broken Rice</t>
  </si>
  <si>
    <t xml:space="preserve">       </t>
  </si>
  <si>
    <t>Matpe</t>
  </si>
  <si>
    <t>Green mung bean</t>
  </si>
  <si>
    <t>Pesingon</t>
  </si>
  <si>
    <t xml:space="preserve">Gram </t>
  </si>
  <si>
    <t xml:space="preserve"> Value</t>
  </si>
  <si>
    <t xml:space="preserve"> Matpe</t>
  </si>
  <si>
    <t xml:space="preserve"> Green mung bean</t>
  </si>
  <si>
    <t xml:space="preserve"> Pesingon</t>
  </si>
  <si>
    <t xml:space="preserve"> Gram </t>
  </si>
  <si>
    <t>Other  pulses</t>
  </si>
  <si>
    <t>Sesame seeds</t>
  </si>
  <si>
    <t>Onion</t>
  </si>
  <si>
    <t>Tamarind</t>
  </si>
  <si>
    <t xml:space="preserve">  Value</t>
  </si>
  <si>
    <t xml:space="preserve"> Other  pulses</t>
  </si>
  <si>
    <t xml:space="preserve"> Sesame seeds</t>
  </si>
  <si>
    <t xml:space="preserve"> Tamarind</t>
  </si>
  <si>
    <t>Raw rubber</t>
  </si>
  <si>
    <t>Hide and skin</t>
  </si>
  <si>
    <t>Fresh and dried
 Prawns</t>
  </si>
  <si>
    <t xml:space="preserve"> Raw Rubber</t>
  </si>
  <si>
    <t xml:space="preserve"> Hide and skin</t>
  </si>
  <si>
    <t xml:space="preserve"> Fresh and dried
 Prawns</t>
  </si>
  <si>
    <t>Crab</t>
  </si>
  <si>
    <t>Teak Log</t>
  </si>
  <si>
    <t>Teak Conversion</t>
  </si>
  <si>
    <t>Hardwood Log</t>
  </si>
  <si>
    <t>Quantity (thou.cubic.
ton)</t>
  </si>
  <si>
    <t>#</t>
  </si>
  <si>
    <t xml:space="preserve"> Teak Log</t>
  </si>
  <si>
    <t xml:space="preserve"> Teak Conversion</t>
  </si>
  <si>
    <t xml:space="preserve"> Hardwood Log</t>
  </si>
  <si>
    <t>Hardwood 
Conversion</t>
  </si>
  <si>
    <t xml:space="preserve"> Plywood  </t>
  </si>
  <si>
    <t>Gas</t>
  </si>
  <si>
    <t>and Veneer</t>
  </si>
  <si>
    <t>Quantity
(thou.cubic.
ton)</t>
  </si>
  <si>
    <t xml:space="preserve"> Hardwood Conversion</t>
  </si>
  <si>
    <t xml:space="preserve"> Gas</t>
  </si>
  <si>
    <t>Jade</t>
  </si>
  <si>
    <t>Sugar</t>
  </si>
  <si>
    <t>Garment</t>
  </si>
  <si>
    <t xml:space="preserve">      </t>
  </si>
  <si>
    <t xml:space="preserve"> Garment</t>
  </si>
  <si>
    <t xml:space="preserve">ores </t>
  </si>
  <si>
    <t>(Cont'd)</t>
  </si>
  <si>
    <t>Quantity
(thou.number)</t>
  </si>
  <si>
    <t xml:space="preserve">November </t>
  </si>
  <si>
    <t xml:space="preserve">     (Cont'd)</t>
  </si>
  <si>
    <t xml:space="preserve">                 (Cont'd)</t>
  </si>
  <si>
    <t xml:space="preserve">Quantity </t>
  </si>
  <si>
    <t xml:space="preserve"> Rice </t>
  </si>
  <si>
    <t xml:space="preserve">January </t>
  </si>
  <si>
    <t>Fish and Fish
 Products</t>
  </si>
  <si>
    <t xml:space="preserve"> Fish and Fish
 Products</t>
  </si>
  <si>
    <t xml:space="preserve">  Base metal,   </t>
  </si>
  <si>
    <t xml:space="preserve"> Base metal, ores    </t>
  </si>
  <si>
    <t xml:space="preserve">        (Cont'd)</t>
  </si>
  <si>
    <t xml:space="preserve">December </t>
  </si>
  <si>
    <t>2021 July</t>
  </si>
  <si>
    <t>2021 June</t>
  </si>
  <si>
    <t>2021 Sept</t>
  </si>
  <si>
    <t>2021 Aug</t>
  </si>
  <si>
    <t>2021 Oct</t>
  </si>
  <si>
    <t>2021 Nov</t>
  </si>
  <si>
    <t>2021 Dec</t>
  </si>
  <si>
    <t>January</t>
  </si>
  <si>
    <t>2022 Jan</t>
  </si>
  <si>
    <t>2022 Feb</t>
  </si>
  <si>
    <t>2022 Mar</t>
  </si>
  <si>
    <t xml:space="preserve">                   </t>
  </si>
  <si>
    <t>2022 Apr</t>
  </si>
  <si>
    <t xml:space="preserve">                Department of Electric Power Planning.</t>
  </si>
  <si>
    <t xml:space="preserve">                Myanma Petrochemical Enterprise.</t>
  </si>
  <si>
    <t xml:space="preserve">                Oil and Gas Planning Department.</t>
  </si>
  <si>
    <t xml:space="preserve">                Myanma Oil and Gas Enterprise.</t>
  </si>
  <si>
    <t xml:space="preserve">Sources:  Customs Department.     </t>
  </si>
  <si>
    <t>2022 May</t>
  </si>
  <si>
    <t>2021-2022
(April-March)</t>
  </si>
  <si>
    <t>2020-2021 
(April-March)</t>
  </si>
  <si>
    <t>Quantity
(MMBTU)</t>
  </si>
  <si>
    <t>2022 June</t>
  </si>
  <si>
    <t>2022-2023
(April-June)</t>
  </si>
  <si>
    <t>1 of 7</t>
  </si>
  <si>
    <t>2 of 7</t>
  </si>
  <si>
    <t>3 of 7</t>
  </si>
  <si>
    <t>4 of 7</t>
  </si>
  <si>
    <t>5 of 7</t>
  </si>
  <si>
    <t>6 of 7</t>
  </si>
  <si>
    <t>7 of 7</t>
  </si>
  <si>
    <t>1.6 EXPORTS OF PRINCIPAL COMMODITIES</t>
  </si>
  <si>
    <t>Include border trade</t>
  </si>
  <si>
    <t xml:space="preserve">Value = Million US$, Quantity = thousand metric ton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</si>
</sst>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€&quot;\ #,##0;\-&quot;€&quot;\ #,##0"/>
    <numFmt numFmtId="167" formatCode="0.000"/>
    <numFmt numFmtId="168" formatCode="&quot;€&quot;\ #,##0;[Red]\-&quot;€&quot;\ #,##0"/>
    <numFmt numFmtId="169" formatCode="0.0_)"/>
    <numFmt numFmtId="170" formatCode="0.00_)"/>
    <numFmt numFmtId="171" formatCode="0_)"/>
    <numFmt numFmtId="172" formatCode="#,##0.0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0"/>
      <color indexed="8"/>
      <name val="Zurich Ex BT"/>
      <family val="2"/>
    </font>
    <font>
      <b/>
      <vertAlign val="superscript"/>
      <sz val="10"/>
      <color indexed="56"/>
      <name val="Arial"/>
      <family val="2"/>
    </font>
    <font>
      <sz val="10"/>
      <color indexed="10"/>
      <name val="Zurich Ex BT"/>
      <family val="2"/>
    </font>
    <font>
      <sz val="10"/>
      <name val="Zurich Ex BT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Zurich Ex BT"/>
      <family val="2"/>
    </font>
    <font>
      <sz val="16"/>
      <color theme="0"/>
      <name val="Myanmar2"/>
      <family val="2"/>
    </font>
    <font>
      <b/>
      <sz val="10"/>
      <color theme="0"/>
      <name val="Arial"/>
      <family val="2"/>
    </font>
    <font>
      <b/>
      <sz val="10"/>
      <name val="Zurich Ex BT"/>
    </font>
    <font>
      <b/>
      <sz val="10"/>
      <color indexed="8"/>
      <name val="Zurich Ex BT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01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7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167" fontId="9" fillId="0" borderId="0"/>
    <xf numFmtId="167" fontId="9" fillId="0" borderId="0"/>
    <xf numFmtId="168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1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25" applyNumberFormat="0" applyAlignment="0" applyProtection="0"/>
    <xf numFmtId="0" fontId="26" fillId="20" borderId="26" applyNumberFormat="0" applyAlignment="0" applyProtection="0"/>
    <xf numFmtId="43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27" applyNumberFormat="0" applyFill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5" applyNumberFormat="0" applyAlignment="0" applyProtection="0"/>
    <xf numFmtId="0" fontId="33" fillId="0" borderId="30" applyNumberFormat="0" applyFill="0" applyAlignment="0" applyProtection="0"/>
    <xf numFmtId="0" fontId="34" fillId="12" borderId="0" applyNumberFormat="0" applyBorder="0" applyAlignment="0" applyProtection="0"/>
    <xf numFmtId="0" fontId="17" fillId="0" borderId="0"/>
    <xf numFmtId="0" fontId="8" fillId="8" borderId="31" applyNumberFormat="0" applyFont="0" applyAlignment="0" applyProtection="0"/>
    <xf numFmtId="0" fontId="35" fillId="6" borderId="32" applyNumberFormat="0" applyAlignment="0" applyProtection="0"/>
    <xf numFmtId="0" fontId="36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5" fillId="0" borderId="60" applyNumberFormat="0" applyFill="0" applyAlignment="0" applyProtection="0"/>
    <xf numFmtId="0" fontId="35" fillId="6" borderId="59" applyNumberFormat="0" applyAlignment="0" applyProtection="0"/>
    <xf numFmtId="0" fontId="8" fillId="8" borderId="58" applyNumberFormat="0" applyFont="0" applyAlignment="0" applyProtection="0"/>
    <xf numFmtId="0" fontId="32" fillId="7" borderId="57" applyNumberFormat="0" applyAlignment="0" applyProtection="0"/>
    <xf numFmtId="43" fontId="8" fillId="0" borderId="0" applyFont="0" applyFill="0" applyBorder="0" applyAlignment="0" applyProtection="0"/>
    <xf numFmtId="0" fontId="25" fillId="6" borderId="57" applyNumberFormat="0" applyAlignment="0" applyProtection="0"/>
    <xf numFmtId="0" fontId="25" fillId="6" borderId="53" applyNumberFormat="0" applyAlignment="0" applyProtection="0"/>
    <xf numFmtId="43" fontId="8" fillId="0" borderId="0" applyFont="0" applyFill="0" applyBorder="0" applyAlignment="0" applyProtection="0"/>
    <xf numFmtId="0" fontId="32" fillId="7" borderId="53" applyNumberFormat="0" applyAlignment="0" applyProtection="0"/>
    <xf numFmtId="0" fontId="8" fillId="8" borderId="54" applyNumberFormat="0" applyFont="0" applyAlignment="0" applyProtection="0"/>
    <xf numFmtId="0" fontId="35" fillId="6" borderId="55" applyNumberFormat="0" applyAlignment="0" applyProtection="0"/>
    <xf numFmtId="0" fontId="35" fillId="0" borderId="56" applyNumberFormat="0" applyFill="0" applyAlignment="0" applyProtection="0"/>
    <xf numFmtId="0" fontId="8" fillId="0" borderId="0"/>
  </cellStyleXfs>
  <cellXfs count="349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170" fontId="15" fillId="0" borderId="0" xfId="0" applyNumberFormat="1" applyFont="1"/>
    <xf numFmtId="170" fontId="15" fillId="0" borderId="0" xfId="107" applyNumberFormat="1" applyFont="1" applyFill="1" applyBorder="1" applyAlignment="1" applyProtection="1">
      <alignment horizontal="center" vertical="center"/>
    </xf>
    <xf numFmtId="170" fontId="15" fillId="0" borderId="0" xfId="107" applyNumberFormat="1" applyFont="1" applyFill="1"/>
    <xf numFmtId="170" fontId="15" fillId="0" borderId="0" xfId="107" applyNumberFormat="1" applyFont="1" applyFill="1" applyBorder="1"/>
    <xf numFmtId="169" fontId="15" fillId="0" borderId="0" xfId="107" applyNumberFormat="1" applyFont="1" applyFill="1"/>
    <xf numFmtId="169" fontId="15" fillId="0" borderId="0" xfId="107" applyNumberFormat="1" applyFont="1" applyFill="1" applyAlignment="1">
      <alignment horizontal="right"/>
    </xf>
    <xf numFmtId="170" fontId="8" fillId="0" borderId="0" xfId="125" applyNumberFormat="1" applyFont="1"/>
    <xf numFmtId="170" fontId="8" fillId="0" borderId="0" xfId="125" applyNumberFormat="1" applyFont="1" applyAlignment="1">
      <alignment vertical="center"/>
    </xf>
    <xf numFmtId="169" fontId="8" fillId="0" borderId="0" xfId="187" applyNumberFormat="1" applyFont="1"/>
    <xf numFmtId="169" fontId="15" fillId="0" borderId="0" xfId="189" applyNumberFormat="1" applyFont="1"/>
    <xf numFmtId="169" fontId="15" fillId="0" borderId="0" xfId="184" applyNumberFormat="1" applyFont="1"/>
    <xf numFmtId="169" fontId="8" fillId="0" borderId="0" xfId="184" applyNumberFormat="1" applyFont="1"/>
    <xf numFmtId="169" fontId="15" fillId="0" borderId="0" xfId="185" applyNumberFormat="1" applyFont="1"/>
    <xf numFmtId="170" fontId="3" fillId="0" borderId="1" xfId="125" applyNumberFormat="1" applyFont="1" applyBorder="1" applyAlignment="1" applyProtection="1">
      <alignment horizontal="center" vertical="center"/>
    </xf>
    <xf numFmtId="170" fontId="8" fillId="0" borderId="0" xfId="125" applyNumberFormat="1" applyFont="1" applyFill="1" applyAlignment="1">
      <alignment vertical="center"/>
    </xf>
    <xf numFmtId="169" fontId="15" fillId="0" borderId="0" xfId="189" applyNumberFormat="1" applyFont="1" applyFill="1"/>
    <xf numFmtId="169" fontId="15" fillId="0" borderId="0" xfId="184" applyNumberFormat="1" applyFont="1" applyFill="1"/>
    <xf numFmtId="169" fontId="15" fillId="0" borderId="0" xfId="184" applyNumberFormat="1" applyFont="1" applyAlignment="1">
      <alignment horizontal="right" indent="1"/>
    </xf>
    <xf numFmtId="169" fontId="15" fillId="0" borderId="0" xfId="184" applyNumberFormat="1" applyFont="1" applyAlignment="1">
      <alignment horizontal="right" indent="3"/>
    </xf>
    <xf numFmtId="169" fontId="15" fillId="0" borderId="0" xfId="185" applyNumberFormat="1" applyFont="1" applyAlignment="1">
      <alignment horizontal="right" vertical="center"/>
    </xf>
    <xf numFmtId="169" fontId="8" fillId="0" borderId="0" xfId="184" applyNumberFormat="1" applyFont="1" applyAlignment="1">
      <alignment horizontal="right"/>
    </xf>
    <xf numFmtId="169" fontId="15" fillId="0" borderId="0" xfId="184" applyNumberFormat="1" applyFont="1" applyAlignment="1">
      <alignment horizontal="right"/>
    </xf>
    <xf numFmtId="0" fontId="5" fillId="5" borderId="0" xfId="0" applyFont="1" applyFill="1" applyBorder="1" applyAlignment="1">
      <alignment horizontal="left" vertical="center" indent="1"/>
    </xf>
    <xf numFmtId="0" fontId="4" fillId="4" borderId="0" xfId="0" applyFont="1" applyFill="1"/>
    <xf numFmtId="0" fontId="4" fillId="4" borderId="0" xfId="0" applyFont="1" applyFill="1" applyBorder="1"/>
    <xf numFmtId="169" fontId="8" fillId="4" borderId="0" xfId="187" applyNumberFormat="1" applyFont="1" applyFill="1" applyBorder="1"/>
    <xf numFmtId="43" fontId="4" fillId="0" borderId="0" xfId="2" applyFont="1"/>
    <xf numFmtId="0" fontId="11" fillId="3" borderId="0" xfId="2" applyNumberFormat="1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right" vertical="center"/>
    </xf>
    <xf numFmtId="170" fontId="3" fillId="2" borderId="8" xfId="0" applyNumberFormat="1" applyFont="1" applyFill="1" applyBorder="1" applyAlignment="1" applyProtection="1">
      <alignment horizontal="center" vertical="center"/>
    </xf>
    <xf numFmtId="169" fontId="3" fillId="0" borderId="14" xfId="187" applyNumberFormat="1" applyFont="1" applyBorder="1" applyAlignment="1">
      <alignment horizontal="center" vertical="center"/>
    </xf>
    <xf numFmtId="170" fontId="3" fillId="0" borderId="14" xfId="187" applyNumberFormat="1" applyFont="1" applyBorder="1" applyAlignment="1" applyProtection="1">
      <alignment horizontal="center" vertical="center"/>
    </xf>
    <xf numFmtId="169" fontId="15" fillId="4" borderId="0" xfId="185" applyNumberFormat="1" applyFont="1" applyFill="1"/>
    <xf numFmtId="169" fontId="3" fillId="0" borderId="14" xfId="188" applyNumberFormat="1" applyFont="1" applyBorder="1" applyAlignment="1" applyProtection="1">
      <alignment horizontal="center" vertical="center"/>
    </xf>
    <xf numFmtId="170" fontId="3" fillId="2" borderId="1" xfId="0" applyNumberFormat="1" applyFont="1" applyFill="1" applyBorder="1" applyAlignment="1" applyProtection="1">
      <alignment horizontal="center" vertical="center"/>
    </xf>
    <xf numFmtId="170" fontId="3" fillId="2" borderId="23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170" fontId="8" fillId="0" borderId="0" xfId="125" applyNumberFormat="1" applyFont="1" applyAlignment="1">
      <alignment vertical="center"/>
    </xf>
    <xf numFmtId="169" fontId="15" fillId="0" borderId="0" xfId="189" applyNumberFormat="1" applyFont="1" applyBorder="1"/>
    <xf numFmtId="0" fontId="12" fillId="4" borderId="0" xfId="0" applyFont="1" applyFill="1"/>
    <xf numFmtId="172" fontId="8" fillId="5" borderId="17" xfId="107" applyNumberFormat="1" applyFont="1" applyFill="1" applyBorder="1" applyAlignment="1" applyProtection="1">
      <alignment horizontal="right" vertical="center" indent="1"/>
    </xf>
    <xf numFmtId="0" fontId="15" fillId="2" borderId="0" xfId="0" applyFont="1" applyFill="1"/>
    <xf numFmtId="0" fontId="15" fillId="4" borderId="0" xfId="0" applyFont="1" applyFill="1"/>
    <xf numFmtId="169" fontId="3" fillId="0" borderId="1" xfId="187" applyNumberFormat="1" applyFont="1" applyBorder="1" applyAlignment="1">
      <alignment horizontal="center" vertical="center"/>
    </xf>
    <xf numFmtId="169" fontId="3" fillId="0" borderId="1" xfId="188" applyNumberFormat="1" applyFont="1" applyBorder="1" applyAlignment="1" applyProtection="1">
      <alignment horizontal="center" vertical="center"/>
    </xf>
    <xf numFmtId="172" fontId="8" fillId="4" borderId="0" xfId="107" applyNumberFormat="1" applyFont="1" applyFill="1" applyBorder="1" applyAlignment="1" applyProtection="1">
      <alignment horizontal="right" vertical="center" indent="1"/>
    </xf>
    <xf numFmtId="170" fontId="3" fillId="0" borderId="14" xfId="125" applyNumberFormat="1" applyFont="1" applyBorder="1" applyAlignment="1" applyProtection="1">
      <alignment horizontal="center" vertical="center"/>
    </xf>
    <xf numFmtId="170" fontId="3" fillId="0" borderId="14" xfId="187" applyNumberFormat="1" applyFont="1" applyBorder="1" applyAlignment="1" applyProtection="1">
      <alignment horizontal="center" vertical="center"/>
    </xf>
    <xf numFmtId="172" fontId="38" fillId="3" borderId="0" xfId="2" applyNumberFormat="1" applyFont="1" applyFill="1" applyBorder="1" applyAlignment="1">
      <alignment horizontal="right" vertical="center" wrapText="1" indent="1"/>
    </xf>
    <xf numFmtId="172" fontId="8" fillId="0" borderId="17" xfId="107" applyNumberFormat="1" applyFont="1" applyFill="1" applyBorder="1" applyAlignment="1" applyProtection="1">
      <alignment horizontal="right" vertical="center" indent="1"/>
    </xf>
    <xf numFmtId="170" fontId="3" fillId="0" borderId="42" xfId="125" applyNumberFormat="1" applyFont="1" applyBorder="1" applyAlignment="1" applyProtection="1">
      <alignment horizontal="center" vertical="center"/>
    </xf>
    <xf numFmtId="170" fontId="3" fillId="2" borderId="42" xfId="0" applyNumberFormat="1" applyFont="1" applyFill="1" applyBorder="1" applyAlignment="1" applyProtection="1">
      <alignment horizontal="center" vertical="center"/>
    </xf>
    <xf numFmtId="170" fontId="3" fillId="0" borderId="42" xfId="125" applyNumberFormat="1" applyFont="1" applyBorder="1" applyAlignment="1" applyProtection="1">
      <alignment horizontal="center" vertical="center"/>
    </xf>
    <xf numFmtId="0" fontId="6" fillId="5" borderId="20" xfId="0" applyFont="1" applyFill="1" applyBorder="1" applyAlignment="1">
      <alignment horizontal="left" vertical="center" indent="1"/>
    </xf>
    <xf numFmtId="165" fontId="8" fillId="3" borderId="0" xfId="0" applyNumberFormat="1" applyFont="1" applyFill="1" applyBorder="1" applyAlignment="1">
      <alignment horizontal="right" vertical="center" indent="1"/>
    </xf>
    <xf numFmtId="165" fontId="8" fillId="3" borderId="0" xfId="0" applyNumberFormat="1" applyFont="1" applyFill="1" applyBorder="1" applyAlignment="1" applyProtection="1">
      <alignment horizontal="right" vertical="center" indent="1"/>
    </xf>
    <xf numFmtId="170" fontId="5" fillId="0" borderId="14" xfId="107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5" fillId="0" borderId="0" xfId="0" applyFont="1" applyBorder="1"/>
    <xf numFmtId="43" fontId="8" fillId="0" borderId="0" xfId="2" applyFont="1"/>
    <xf numFmtId="169" fontId="8" fillId="4" borderId="0" xfId="0" applyNumberFormat="1" applyFont="1" applyFill="1" applyBorder="1" applyAlignment="1">
      <alignment horizontal="right" vertical="top"/>
    </xf>
    <xf numFmtId="0" fontId="39" fillId="3" borderId="0" xfId="2" applyNumberFormat="1" applyFont="1" applyFill="1" applyBorder="1" applyAlignment="1">
      <alignment horizontal="left" vertical="center" indent="1"/>
    </xf>
    <xf numFmtId="172" fontId="8" fillId="4" borderId="17" xfId="42" applyNumberFormat="1" applyFont="1" applyFill="1" applyBorder="1" applyAlignment="1">
      <alignment horizontal="right" vertical="center" wrapText="1" indent="1"/>
    </xf>
    <xf numFmtId="43" fontId="6" fillId="5" borderId="0" xfId="2" applyFont="1" applyFill="1" applyBorder="1" applyAlignment="1">
      <alignment horizontal="left" vertical="center" wrapText="1" indent="1"/>
    </xf>
    <xf numFmtId="172" fontId="8" fillId="4" borderId="52" xfId="42" applyNumberFormat="1" applyFont="1" applyFill="1" applyBorder="1" applyAlignment="1">
      <alignment horizontal="right" vertical="center" wrapText="1" indent="1"/>
    </xf>
    <xf numFmtId="0" fontId="6" fillId="4" borderId="20" xfId="0" applyFont="1" applyFill="1" applyBorder="1" applyAlignment="1">
      <alignment horizontal="left" vertical="center" indent="1"/>
    </xf>
    <xf numFmtId="43" fontId="6" fillId="22" borderId="0" xfId="2" applyFont="1" applyFill="1" applyBorder="1" applyAlignment="1">
      <alignment horizontal="left" vertical="center" wrapText="1" indent="1"/>
    </xf>
    <xf numFmtId="43" fontId="4" fillId="4" borderId="0" xfId="2" applyFont="1" applyFill="1"/>
    <xf numFmtId="0" fontId="5" fillId="4" borderId="0" xfId="0" applyFont="1" applyFill="1" applyBorder="1" applyAlignment="1">
      <alignment horizontal="left" vertical="center" indent="1"/>
    </xf>
    <xf numFmtId="165" fontId="4" fillId="4" borderId="0" xfId="0" applyNumberFormat="1" applyFont="1" applyFill="1"/>
    <xf numFmtId="0" fontId="0" fillId="4" borderId="0" xfId="0" applyFill="1"/>
    <xf numFmtId="172" fontId="8" fillId="4" borderId="17" xfId="107" applyNumberFormat="1" applyFont="1" applyFill="1" applyBorder="1" applyAlignment="1" applyProtection="1">
      <alignment horizontal="right" vertical="center" indent="1"/>
    </xf>
    <xf numFmtId="170" fontId="15" fillId="4" borderId="0" xfId="107" applyNumberFormat="1" applyFont="1" applyFill="1"/>
    <xf numFmtId="170" fontId="8" fillId="4" borderId="0" xfId="107" applyNumberFormat="1" applyFont="1" applyFill="1"/>
    <xf numFmtId="170" fontId="15" fillId="4" borderId="0" xfId="107" applyNumberFormat="1" applyFont="1" applyFill="1" applyBorder="1"/>
    <xf numFmtId="170" fontId="15" fillId="4" borderId="0" xfId="107" quotePrefix="1" applyNumberFormat="1" applyFont="1" applyFill="1"/>
    <xf numFmtId="169" fontId="8" fillId="4" borderId="0" xfId="185" applyNumberFormat="1" applyFont="1" applyFill="1" applyBorder="1" applyAlignment="1"/>
    <xf numFmtId="169" fontId="15" fillId="4" borderId="0" xfId="185" applyNumberFormat="1" applyFont="1" applyFill="1" applyAlignment="1">
      <alignment vertical="top"/>
    </xf>
    <xf numFmtId="43" fontId="6" fillId="4" borderId="0" xfId="2" applyFont="1" applyFill="1" applyBorder="1" applyAlignment="1">
      <alignment vertical="center"/>
    </xf>
    <xf numFmtId="169" fontId="15" fillId="4" borderId="0" xfId="185" applyNumberFormat="1" applyFont="1" applyFill="1" applyAlignment="1">
      <alignment horizontal="right" vertical="center"/>
    </xf>
    <xf numFmtId="169" fontId="8" fillId="4" borderId="0" xfId="187" applyNumberFormat="1" applyFont="1" applyFill="1"/>
    <xf numFmtId="169" fontId="15" fillId="4" borderId="0" xfId="189" applyNumberFormat="1" applyFont="1" applyFill="1"/>
    <xf numFmtId="169" fontId="3" fillId="0" borderId="46" xfId="184" applyNumberFormat="1" applyFont="1" applyFill="1" applyBorder="1" applyAlignment="1" applyProtection="1">
      <alignment horizontal="center"/>
    </xf>
    <xf numFmtId="169" fontId="3" fillId="0" borderId="72" xfId="184" applyNumberFormat="1" applyFont="1" applyBorder="1" applyAlignment="1" applyProtection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top"/>
    </xf>
    <xf numFmtId="20" fontId="4" fillId="4" borderId="0" xfId="0" applyNumberFormat="1" applyFont="1" applyFill="1" applyBorder="1"/>
    <xf numFmtId="170" fontId="15" fillId="4" borderId="0" xfId="0" applyNumberFormat="1" applyFont="1" applyFill="1"/>
    <xf numFmtId="169" fontId="15" fillId="4" borderId="0" xfId="0" applyNumberFormat="1" applyFont="1" applyFill="1" applyAlignment="1">
      <alignment horizontal="right"/>
    </xf>
    <xf numFmtId="170" fontId="3" fillId="4" borderId="10" xfId="125" applyNumberFormat="1" applyFont="1" applyFill="1" applyBorder="1" applyAlignment="1" applyProtection="1">
      <alignment horizontal="center" vertical="center"/>
    </xf>
    <xf numFmtId="169" fontId="3" fillId="4" borderId="39" xfId="186" applyNumberFormat="1" applyFont="1" applyFill="1" applyBorder="1" applyAlignment="1">
      <alignment horizontal="center" vertical="center"/>
    </xf>
    <xf numFmtId="170" fontId="8" fillId="4" borderId="0" xfId="125" applyNumberFormat="1" applyFont="1" applyFill="1" applyAlignment="1" applyProtection="1">
      <alignment vertical="center"/>
    </xf>
    <xf numFmtId="170" fontId="8" fillId="4" borderId="0" xfId="125" applyNumberFormat="1" applyFont="1" applyFill="1" applyAlignment="1">
      <alignment vertical="center"/>
    </xf>
    <xf numFmtId="170" fontId="8" fillId="4" borderId="0" xfId="125" applyNumberFormat="1" applyFont="1" applyFill="1" applyAlignment="1" applyProtection="1">
      <alignment horizontal="left"/>
    </xf>
    <xf numFmtId="170" fontId="8" fillId="4" borderId="0" xfId="125" applyNumberFormat="1" applyFont="1" applyFill="1"/>
    <xf numFmtId="170" fontId="15" fillId="4" borderId="0" xfId="107" applyNumberFormat="1" applyFont="1" applyFill="1" applyAlignment="1">
      <alignment vertical="center"/>
    </xf>
    <xf numFmtId="169" fontId="8" fillId="4" borderId="0" xfId="187" applyNumberFormat="1" applyFont="1" applyFill="1" applyBorder="1" applyAlignment="1" applyProtection="1">
      <alignment horizontal="center"/>
    </xf>
    <xf numFmtId="169" fontId="8" fillId="4" borderId="0" xfId="187" quotePrefix="1" applyNumberFormat="1" applyFont="1" applyFill="1" applyBorder="1" applyAlignment="1" applyProtection="1">
      <alignment horizontal="right"/>
    </xf>
    <xf numFmtId="169" fontId="8" fillId="4" borderId="0" xfId="187" applyNumberFormat="1" applyFont="1" applyFill="1" applyAlignment="1" applyProtection="1">
      <alignment horizontal="center"/>
    </xf>
    <xf numFmtId="169" fontId="8" fillId="4" borderId="0" xfId="187" applyNumberFormat="1" applyFont="1" applyFill="1" applyAlignment="1" applyProtection="1">
      <alignment horizontal="left"/>
    </xf>
    <xf numFmtId="169" fontId="15" fillId="4" borderId="0" xfId="189" applyNumberFormat="1" applyFont="1" applyFill="1" applyBorder="1"/>
    <xf numFmtId="169" fontId="8" fillId="4" borderId="0" xfId="189" quotePrefix="1" applyNumberFormat="1" applyFont="1" applyFill="1" applyBorder="1" applyAlignment="1">
      <alignment horizontal="right" vertical="top"/>
    </xf>
    <xf numFmtId="169" fontId="15" fillId="4" borderId="0" xfId="189" applyNumberFormat="1" applyFont="1" applyFill="1" applyAlignment="1" applyProtection="1">
      <alignment horizontal="left"/>
    </xf>
    <xf numFmtId="169" fontId="8" fillId="4" borderId="61" xfId="185" applyNumberFormat="1" applyFont="1" applyFill="1" applyBorder="1" applyAlignment="1">
      <alignment vertical="top"/>
    </xf>
    <xf numFmtId="43" fontId="4" fillId="4" borderId="68" xfId="2" applyFont="1" applyFill="1" applyBorder="1" applyAlignment="1">
      <alignment vertical="top"/>
    </xf>
    <xf numFmtId="170" fontId="3" fillId="2" borderId="66" xfId="0" applyNumberFormat="1" applyFont="1" applyFill="1" applyBorder="1" applyAlignment="1" applyProtection="1">
      <alignment horizontal="center" vertical="center"/>
    </xf>
    <xf numFmtId="169" fontId="8" fillId="0" borderId="61" xfId="189" quotePrefix="1" applyNumberFormat="1" applyFont="1" applyBorder="1" applyAlignment="1">
      <alignment horizontal="right" vertical="top"/>
    </xf>
    <xf numFmtId="170" fontId="3" fillId="0" borderId="66" xfId="125" applyNumberFormat="1" applyFont="1" applyBorder="1" applyAlignment="1" applyProtection="1">
      <alignment horizontal="center" vertical="center"/>
    </xf>
    <xf numFmtId="172" fontId="15" fillId="4" borderId="0" xfId="0" applyNumberFormat="1" applyFont="1" applyFill="1"/>
    <xf numFmtId="43" fontId="15" fillId="0" borderId="0" xfId="1" applyFont="1" applyFill="1"/>
    <xf numFmtId="164" fontId="8" fillId="3" borderId="0" xfId="1" applyNumberFormat="1" applyFont="1" applyFill="1" applyBorder="1" applyAlignment="1" applyProtection="1">
      <alignment horizontal="right" vertical="center" indent="1"/>
    </xf>
    <xf numFmtId="0" fontId="6" fillId="4" borderId="74" xfId="0" applyFont="1" applyFill="1" applyBorder="1" applyAlignment="1">
      <alignment horizontal="left" vertical="center" indent="1"/>
    </xf>
    <xf numFmtId="172" fontId="38" fillId="3" borderId="0" xfId="2" applyNumberFormat="1" applyFont="1" applyFill="1" applyBorder="1" applyAlignment="1">
      <alignment horizontal="right" vertical="center" wrapText="1" indent="2"/>
    </xf>
    <xf numFmtId="172" fontId="8" fillId="0" borderId="52" xfId="107" applyNumberFormat="1" applyFont="1" applyFill="1" applyBorder="1" applyAlignment="1" applyProtection="1">
      <alignment horizontal="right" vertical="center" indent="2"/>
    </xf>
    <xf numFmtId="172" fontId="8" fillId="5" borderId="52" xfId="42" applyNumberFormat="1" applyFont="1" applyFill="1" applyBorder="1" applyAlignment="1">
      <alignment horizontal="right" vertical="center" wrapText="1" indent="1"/>
    </xf>
    <xf numFmtId="172" fontId="8" fillId="5" borderId="17" xfId="42" applyNumberFormat="1" applyFont="1" applyFill="1" applyBorder="1" applyAlignment="1">
      <alignment horizontal="right" vertical="center" wrapText="1" indent="1"/>
    </xf>
    <xf numFmtId="172" fontId="8" fillId="4" borderId="72" xfId="42" applyNumberFormat="1" applyFont="1" applyFill="1" applyBorder="1" applyAlignment="1">
      <alignment horizontal="right" vertical="center" wrapText="1" indent="1"/>
    </xf>
    <xf numFmtId="172" fontId="8" fillId="5" borderId="44" xfId="107" applyNumberFormat="1" applyFont="1" applyFill="1" applyBorder="1" applyAlignment="1" applyProtection="1">
      <alignment horizontal="right" vertical="center" indent="2"/>
    </xf>
    <xf numFmtId="172" fontId="8" fillId="5" borderId="17" xfId="42" applyNumberFormat="1" applyFont="1" applyFill="1" applyBorder="1" applyAlignment="1">
      <alignment horizontal="right" vertical="center" wrapText="1" indent="2"/>
    </xf>
    <xf numFmtId="172" fontId="8" fillId="4" borderId="17" xfId="42" applyNumberFormat="1" applyFont="1" applyFill="1" applyBorder="1" applyAlignment="1">
      <alignment horizontal="right" vertical="center" wrapText="1" indent="2"/>
    </xf>
    <xf numFmtId="172" fontId="8" fillId="4" borderId="52" xfId="42" applyNumberFormat="1" applyFont="1" applyFill="1" applyBorder="1" applyAlignment="1">
      <alignment horizontal="right" vertical="center" wrapText="1" indent="2"/>
    </xf>
    <xf numFmtId="172" fontId="8" fillId="5" borderId="52" xfId="42" applyNumberFormat="1" applyFont="1" applyFill="1" applyBorder="1" applyAlignment="1">
      <alignment horizontal="right" vertical="center" wrapText="1" indent="2"/>
    </xf>
    <xf numFmtId="172" fontId="8" fillId="4" borderId="72" xfId="42" applyNumberFormat="1" applyFont="1" applyFill="1" applyBorder="1" applyAlignment="1">
      <alignment horizontal="right" vertical="center" wrapText="1" indent="2"/>
    </xf>
    <xf numFmtId="172" fontId="8" fillId="4" borderId="17" xfId="42" applyNumberFormat="1" applyFont="1" applyFill="1" applyBorder="1" applyAlignment="1">
      <alignment horizontal="right" vertical="center" wrapText="1" indent="3"/>
    </xf>
    <xf numFmtId="172" fontId="8" fillId="5" borderId="17" xfId="42" applyNumberFormat="1" applyFont="1" applyFill="1" applyBorder="1" applyAlignment="1">
      <alignment horizontal="right" vertical="center" wrapText="1" indent="3"/>
    </xf>
    <xf numFmtId="172" fontId="8" fillId="4" borderId="52" xfId="42" applyNumberFormat="1" applyFont="1" applyFill="1" applyBorder="1" applyAlignment="1">
      <alignment horizontal="right" vertical="center" wrapText="1" indent="3"/>
    </xf>
    <xf numFmtId="172" fontId="38" fillId="3" borderId="0" xfId="2" applyNumberFormat="1" applyFont="1" applyFill="1" applyBorder="1" applyAlignment="1">
      <alignment horizontal="right" vertical="center" wrapText="1" indent="3"/>
    </xf>
    <xf numFmtId="172" fontId="8" fillId="5" borderId="52" xfId="42" applyNumberFormat="1" applyFont="1" applyFill="1" applyBorder="1" applyAlignment="1">
      <alignment horizontal="right" vertical="center" wrapText="1" indent="3"/>
    </xf>
    <xf numFmtId="172" fontId="8" fillId="4" borderId="72" xfId="42" applyNumberFormat="1" applyFont="1" applyFill="1" applyBorder="1" applyAlignment="1">
      <alignment horizontal="right" vertical="center" wrapText="1" indent="3"/>
    </xf>
    <xf numFmtId="172" fontId="8" fillId="5" borderId="52" xfId="107" applyNumberFormat="1" applyFont="1" applyFill="1" applyBorder="1" applyAlignment="1" applyProtection="1">
      <alignment horizontal="right" vertical="center" indent="2"/>
    </xf>
    <xf numFmtId="172" fontId="8" fillId="5" borderId="17" xfId="107" applyNumberFormat="1" applyFont="1" applyFill="1" applyBorder="1" applyAlignment="1" applyProtection="1">
      <alignment horizontal="right" vertical="center" indent="2"/>
    </xf>
    <xf numFmtId="172" fontId="8" fillId="0" borderId="17" xfId="107" applyNumberFormat="1" applyFont="1" applyFill="1" applyBorder="1" applyAlignment="1" applyProtection="1">
      <alignment horizontal="right" vertical="center" indent="2"/>
    </xf>
    <xf numFmtId="165" fontId="8" fillId="3" borderId="0" xfId="0" applyNumberFormat="1" applyFont="1" applyFill="1" applyBorder="1" applyAlignment="1">
      <alignment horizontal="right" vertical="center" indent="2"/>
    </xf>
    <xf numFmtId="165" fontId="8" fillId="3" borderId="0" xfId="0" applyNumberFormat="1" applyFont="1" applyFill="1" applyBorder="1" applyAlignment="1" applyProtection="1">
      <alignment horizontal="right" vertical="center" indent="2"/>
    </xf>
    <xf numFmtId="172" fontId="8" fillId="5" borderId="17" xfId="107" applyNumberFormat="1" applyFont="1" applyFill="1" applyBorder="1" applyAlignment="1" applyProtection="1">
      <alignment horizontal="right" vertical="center" indent="3"/>
    </xf>
    <xf numFmtId="172" fontId="8" fillId="0" borderId="17" xfId="107" applyNumberFormat="1" applyFont="1" applyFill="1" applyBorder="1" applyAlignment="1" applyProtection="1">
      <alignment horizontal="right" vertical="center" indent="3"/>
    </xf>
    <xf numFmtId="165" fontId="8" fillId="3" borderId="0" xfId="0" applyNumberFormat="1" applyFont="1" applyFill="1" applyBorder="1" applyAlignment="1" applyProtection="1">
      <alignment horizontal="right" vertical="center" indent="3"/>
    </xf>
    <xf numFmtId="165" fontId="8" fillId="3" borderId="0" xfId="0" applyNumberFormat="1" applyFont="1" applyFill="1" applyBorder="1" applyAlignment="1">
      <alignment horizontal="right" vertical="center" indent="3"/>
    </xf>
    <xf numFmtId="165" fontId="8" fillId="5" borderId="3" xfId="189" applyNumberFormat="1" applyFont="1" applyFill="1" applyBorder="1" applyAlignment="1" applyProtection="1">
      <alignment horizontal="right" vertical="center" indent="2"/>
    </xf>
    <xf numFmtId="172" fontId="8" fillId="5" borderId="0" xfId="107" applyNumberFormat="1" applyFont="1" applyFill="1" applyBorder="1" applyAlignment="1" applyProtection="1">
      <alignment horizontal="right" vertical="center" indent="2"/>
    </xf>
    <xf numFmtId="172" fontId="8" fillId="0" borderId="3" xfId="107" applyNumberFormat="1" applyFont="1" applyFill="1" applyBorder="1" applyAlignment="1" applyProtection="1">
      <alignment horizontal="right" vertical="center" indent="2"/>
    </xf>
    <xf numFmtId="172" fontId="8" fillId="0" borderId="44" xfId="107" applyNumberFormat="1" applyFont="1" applyFill="1" applyBorder="1" applyAlignment="1" applyProtection="1">
      <alignment horizontal="right" vertical="center" indent="2"/>
    </xf>
    <xf numFmtId="172" fontId="8" fillId="0" borderId="0" xfId="107" applyNumberFormat="1" applyFont="1" applyFill="1" applyBorder="1" applyAlignment="1" applyProtection="1">
      <alignment horizontal="right" vertical="center" indent="2"/>
    </xf>
    <xf numFmtId="172" fontId="8" fillId="5" borderId="17" xfId="2" applyNumberFormat="1" applyFont="1" applyFill="1" applyBorder="1" applyAlignment="1" applyProtection="1">
      <alignment horizontal="right" vertical="center" indent="2"/>
    </xf>
    <xf numFmtId="172" fontId="8" fillId="5" borderId="2" xfId="107" applyNumberFormat="1" applyFont="1" applyFill="1" applyBorder="1" applyAlignment="1" applyProtection="1">
      <alignment horizontal="right" vertical="center" indent="2"/>
    </xf>
    <xf numFmtId="172" fontId="8" fillId="0" borderId="2" xfId="107" applyNumberFormat="1" applyFont="1" applyFill="1" applyBorder="1" applyAlignment="1" applyProtection="1">
      <alignment horizontal="right" vertical="center" indent="2"/>
    </xf>
    <xf numFmtId="172" fontId="8" fillId="4" borderId="71" xfId="42" applyNumberFormat="1" applyFont="1" applyFill="1" applyBorder="1" applyAlignment="1">
      <alignment horizontal="right" vertical="center" wrapText="1" indent="1"/>
    </xf>
    <xf numFmtId="172" fontId="8" fillId="4" borderId="71" xfId="42" applyNumberFormat="1" applyFont="1" applyFill="1" applyBorder="1" applyAlignment="1">
      <alignment horizontal="right" vertical="center" wrapText="1" indent="2"/>
    </xf>
    <xf numFmtId="0" fontId="41" fillId="22" borderId="0" xfId="0" applyFont="1" applyFill="1" applyBorder="1"/>
    <xf numFmtId="169" fontId="18" fillId="22" borderId="0" xfId="185" applyNumberFormat="1" applyFont="1" applyFill="1" applyBorder="1"/>
    <xf numFmtId="165" fontId="41" fillId="22" borderId="0" xfId="0" applyNumberFormat="1" applyFont="1" applyFill="1" applyBorder="1"/>
    <xf numFmtId="169" fontId="41" fillId="22" borderId="0" xfId="0" applyNumberFormat="1" applyFont="1" applyFill="1" applyBorder="1"/>
    <xf numFmtId="169" fontId="41" fillId="22" borderId="0" xfId="107" applyNumberFormat="1" applyFont="1" applyFill="1" applyBorder="1"/>
    <xf numFmtId="169" fontId="41" fillId="22" borderId="0" xfId="107" applyNumberFormat="1" applyFont="1" applyFill="1" applyBorder="1" applyAlignment="1">
      <alignment horizontal="right"/>
    </xf>
    <xf numFmtId="169" fontId="41" fillId="22" borderId="0" xfId="0" applyNumberFormat="1" applyFont="1" applyFill="1" applyBorder="1" applyAlignment="1" applyProtection="1"/>
    <xf numFmtId="172" fontId="41" fillId="22" borderId="0" xfId="0" applyNumberFormat="1" applyFont="1" applyFill="1" applyBorder="1"/>
    <xf numFmtId="43" fontId="41" fillId="22" borderId="0" xfId="1" applyFont="1" applyFill="1" applyBorder="1"/>
    <xf numFmtId="0" fontId="40" fillId="22" borderId="0" xfId="0" applyFont="1" applyFill="1" applyBorder="1"/>
    <xf numFmtId="170" fontId="42" fillId="22" borderId="0" xfId="107" applyNumberFormat="1" applyFont="1" applyFill="1" applyBorder="1"/>
    <xf numFmtId="170" fontId="41" fillId="22" borderId="0" xfId="107" applyNumberFormat="1" applyFont="1" applyFill="1" applyBorder="1"/>
    <xf numFmtId="169" fontId="41" fillId="22" borderId="0" xfId="107" applyNumberFormat="1" applyFont="1" applyFill="1" applyBorder="1" applyAlignment="1" applyProtection="1">
      <alignment horizontal="right"/>
    </xf>
    <xf numFmtId="170" fontId="41" fillId="22" borderId="0" xfId="107" applyNumberFormat="1" applyFont="1" applyFill="1" applyBorder="1" applyAlignment="1" applyProtection="1">
      <alignment vertical="center"/>
    </xf>
    <xf numFmtId="0" fontId="18" fillId="22" borderId="0" xfId="0" applyFont="1" applyFill="1" applyBorder="1"/>
    <xf numFmtId="169" fontId="41" fillId="22" borderId="0" xfId="107" quotePrefix="1" applyNumberFormat="1" applyFont="1" applyFill="1" applyBorder="1" applyAlignment="1" applyProtection="1">
      <alignment horizontal="right"/>
    </xf>
    <xf numFmtId="170" fontId="15" fillId="0" borderId="0" xfId="0" quotePrefix="1" applyNumberFormat="1" applyFont="1" applyAlignment="1">
      <alignment horizontal="right" vertical="center"/>
    </xf>
    <xf numFmtId="169" fontId="15" fillId="0" borderId="0" xfId="185" quotePrefix="1" applyNumberFormat="1" applyFont="1" applyAlignment="1">
      <alignment horizontal="right" vertical="center"/>
    </xf>
    <xf numFmtId="169" fontId="15" fillId="0" borderId="0" xfId="184" quotePrefix="1" applyNumberFormat="1" applyFont="1" applyAlignment="1">
      <alignment horizontal="right" vertical="center"/>
    </xf>
    <xf numFmtId="169" fontId="15" fillId="0" borderId="0" xfId="189" quotePrefix="1" applyNumberFormat="1" applyFont="1" applyAlignment="1">
      <alignment horizontal="right" vertical="center"/>
    </xf>
    <xf numFmtId="169" fontId="8" fillId="0" borderId="0" xfId="187" quotePrefix="1" applyNumberFormat="1" applyFont="1" applyAlignment="1">
      <alignment horizontal="right" vertical="center"/>
    </xf>
    <xf numFmtId="170" fontId="8" fillId="0" borderId="0" xfId="125" quotePrefix="1" applyNumberFormat="1" applyFont="1" applyAlignment="1">
      <alignment horizontal="right" vertical="center"/>
    </xf>
    <xf numFmtId="170" fontId="15" fillId="0" borderId="0" xfId="107" quotePrefix="1" applyNumberFormat="1" applyFont="1" applyFill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0" fontId="3" fillId="2" borderId="14" xfId="0" applyNumberFormat="1" applyFont="1" applyFill="1" applyBorder="1" applyAlignment="1" applyProtection="1">
      <alignment horizontal="center" vertical="center"/>
    </xf>
    <xf numFmtId="170" fontId="3" fillId="2" borderId="15" xfId="0" applyNumberFormat="1" applyFont="1" applyFill="1" applyBorder="1" applyAlignment="1" applyProtection="1">
      <alignment horizontal="center" vertical="center"/>
    </xf>
    <xf numFmtId="170" fontId="3" fillId="2" borderId="42" xfId="0" applyNumberFormat="1" applyFont="1" applyFill="1" applyBorder="1" applyAlignment="1" applyProtection="1">
      <alignment horizontal="center" vertical="center"/>
    </xf>
    <xf numFmtId="170" fontId="3" fillId="2" borderId="43" xfId="0" applyNumberFormat="1" applyFont="1" applyFill="1" applyBorder="1" applyAlignment="1" applyProtection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0" fontId="44" fillId="0" borderId="0" xfId="107" quotePrefix="1" applyNumberFormat="1" applyFont="1" applyFill="1" applyAlignment="1">
      <alignment horizontal="center" vertical="center"/>
    </xf>
    <xf numFmtId="170" fontId="44" fillId="0" borderId="0" xfId="107" applyNumberFormat="1" applyFont="1" applyFill="1" applyAlignment="1">
      <alignment horizontal="center" vertical="center"/>
    </xf>
    <xf numFmtId="170" fontId="5" fillId="0" borderId="36" xfId="107" applyNumberFormat="1" applyFont="1" applyFill="1" applyBorder="1" applyAlignment="1" applyProtection="1">
      <alignment horizontal="center" vertical="center"/>
    </xf>
    <xf numFmtId="170" fontId="5" fillId="0" borderId="34" xfId="107" applyNumberFormat="1" applyFont="1" applyFill="1" applyBorder="1" applyAlignment="1" applyProtection="1">
      <alignment horizontal="center" vertical="center"/>
    </xf>
    <xf numFmtId="170" fontId="5" fillId="0" borderId="14" xfId="107" applyNumberFormat="1" applyFont="1" applyFill="1" applyBorder="1" applyAlignment="1" applyProtection="1">
      <alignment horizontal="center" vertical="center"/>
    </xf>
    <xf numFmtId="170" fontId="5" fillId="0" borderId="35" xfId="107" applyNumberFormat="1" applyFont="1" applyFill="1" applyBorder="1" applyAlignment="1" applyProtection="1">
      <alignment horizontal="center" vertical="center"/>
    </xf>
    <xf numFmtId="170" fontId="5" fillId="0" borderId="0" xfId="125" quotePrefix="1" applyNumberFormat="1" applyFont="1" applyAlignment="1">
      <alignment horizontal="center" vertical="center"/>
    </xf>
    <xf numFmtId="170" fontId="5" fillId="0" borderId="0" xfId="125" applyNumberFormat="1" applyFont="1" applyAlignment="1">
      <alignment horizontal="center" vertical="center"/>
    </xf>
    <xf numFmtId="170" fontId="3" fillId="0" borderId="11" xfId="125" applyNumberFormat="1" applyFont="1" applyBorder="1" applyAlignment="1">
      <alignment horizontal="center" vertical="center"/>
    </xf>
    <xf numFmtId="170" fontId="3" fillId="0" borderId="12" xfId="125" applyNumberFormat="1" applyFont="1" applyBorder="1" applyAlignment="1">
      <alignment horizontal="center" vertical="center"/>
    </xf>
    <xf numFmtId="170" fontId="3" fillId="4" borderId="66" xfId="125" applyNumberFormat="1" applyFont="1" applyFill="1" applyBorder="1" applyAlignment="1">
      <alignment horizontal="center" vertical="center"/>
    </xf>
    <xf numFmtId="170" fontId="3" fillId="4" borderId="67" xfId="125" applyNumberFormat="1" applyFont="1" applyFill="1" applyBorder="1" applyAlignment="1">
      <alignment horizontal="center" vertical="center"/>
    </xf>
    <xf numFmtId="170" fontId="3" fillId="0" borderId="42" xfId="125" applyNumberFormat="1" applyFont="1" applyBorder="1" applyAlignment="1" applyProtection="1">
      <alignment horizontal="center" vertical="center"/>
    </xf>
    <xf numFmtId="170" fontId="3" fillId="0" borderId="43" xfId="125" applyNumberFormat="1" applyFont="1" applyBorder="1" applyAlignment="1" applyProtection="1">
      <alignment horizontal="center" vertical="center"/>
    </xf>
    <xf numFmtId="170" fontId="3" fillId="0" borderId="66" xfId="125" applyNumberFormat="1" applyFont="1" applyBorder="1" applyAlignment="1" applyProtection="1">
      <alignment horizontal="center" vertical="center"/>
    </xf>
    <xf numFmtId="170" fontId="3" fillId="0" borderId="67" xfId="125" applyNumberFormat="1" applyFont="1" applyBorder="1" applyAlignment="1" applyProtection="1">
      <alignment horizontal="center" vertical="center"/>
    </xf>
    <xf numFmtId="169" fontId="5" fillId="0" borderId="0" xfId="187" quotePrefix="1" applyNumberFormat="1" applyFont="1" applyAlignment="1">
      <alignment horizontal="center" vertical="center"/>
    </xf>
    <xf numFmtId="169" fontId="5" fillId="0" borderId="0" xfId="187" applyNumberFormat="1" applyFont="1" applyAlignment="1">
      <alignment horizontal="center" vertical="center"/>
    </xf>
    <xf numFmtId="169" fontId="3" fillId="0" borderId="13" xfId="187" applyNumberFormat="1" applyFont="1" applyBorder="1" applyAlignment="1">
      <alignment horizontal="center" vertical="center" wrapText="1"/>
    </xf>
    <xf numFmtId="169" fontId="3" fillId="0" borderId="11" xfId="187" applyNumberFormat="1" applyFont="1" applyBorder="1" applyAlignment="1">
      <alignment horizontal="center" vertical="center" wrapText="1"/>
    </xf>
    <xf numFmtId="169" fontId="3" fillId="0" borderId="8" xfId="187" applyNumberFormat="1" applyFont="1" applyBorder="1" applyAlignment="1">
      <alignment horizontal="center" vertical="center" wrapText="1"/>
    </xf>
    <xf numFmtId="169" fontId="3" fillId="0" borderId="5" xfId="187" applyNumberFormat="1" applyFont="1" applyBorder="1" applyAlignment="1">
      <alignment horizontal="center" vertical="center" wrapText="1"/>
    </xf>
    <xf numFmtId="169" fontId="3" fillId="0" borderId="11" xfId="187" applyNumberFormat="1" applyFont="1" applyBorder="1" applyAlignment="1">
      <alignment horizontal="center" vertical="center"/>
    </xf>
    <xf numFmtId="169" fontId="3" fillId="0" borderId="0" xfId="187" applyNumberFormat="1" applyFont="1" applyBorder="1" applyAlignment="1">
      <alignment horizontal="center" vertical="center"/>
    </xf>
    <xf numFmtId="169" fontId="3" fillId="0" borderId="12" xfId="187" applyNumberFormat="1" applyFont="1" applyBorder="1" applyAlignment="1">
      <alignment horizontal="center" vertical="center"/>
    </xf>
    <xf numFmtId="170" fontId="3" fillId="0" borderId="19" xfId="187" applyNumberFormat="1" applyFont="1" applyBorder="1" applyAlignment="1" applyProtection="1">
      <alignment horizontal="center" vertical="center"/>
    </xf>
    <xf numFmtId="170" fontId="3" fillId="0" borderId="11" xfId="187" applyNumberFormat="1" applyFont="1" applyBorder="1" applyAlignment="1" applyProtection="1">
      <alignment horizontal="center" vertical="center"/>
    </xf>
    <xf numFmtId="170" fontId="3" fillId="0" borderId="21" xfId="187" applyNumberFormat="1" applyFont="1" applyBorder="1" applyAlignment="1" applyProtection="1">
      <alignment horizontal="center" vertical="center"/>
    </xf>
    <xf numFmtId="170" fontId="3" fillId="0" borderId="12" xfId="187" applyNumberFormat="1" applyFont="1" applyBorder="1" applyAlignment="1" applyProtection="1">
      <alignment horizontal="center" vertical="center"/>
    </xf>
    <xf numFmtId="169" fontId="3" fillId="0" borderId="6" xfId="187" applyNumberFormat="1" applyFont="1" applyBorder="1" applyAlignment="1">
      <alignment horizontal="center" vertical="center" wrapText="1"/>
    </xf>
    <xf numFmtId="169" fontId="3" fillId="0" borderId="4" xfId="187" applyNumberFormat="1" applyFont="1" applyBorder="1" applyAlignment="1">
      <alignment horizontal="center" vertical="center" wrapText="1"/>
    </xf>
    <xf numFmtId="169" fontId="3" fillId="0" borderId="23" xfId="187" applyNumberFormat="1" applyFont="1" applyBorder="1" applyAlignment="1">
      <alignment horizontal="center" vertical="center" wrapText="1"/>
    </xf>
    <xf numFmtId="169" fontId="3" fillId="0" borderId="34" xfId="187" applyNumberFormat="1" applyFont="1" applyBorder="1" applyAlignment="1">
      <alignment horizontal="center" vertical="center" wrapText="1"/>
    </xf>
    <xf numFmtId="170" fontId="3" fillId="0" borderId="37" xfId="187" applyNumberFormat="1" applyFont="1" applyBorder="1" applyAlignment="1" applyProtection="1">
      <alignment horizontal="center" vertical="center"/>
    </xf>
    <xf numFmtId="170" fontId="3" fillId="0" borderId="38" xfId="187" applyNumberFormat="1" applyFont="1" applyBorder="1" applyAlignment="1" applyProtection="1">
      <alignment horizontal="center" vertical="center"/>
    </xf>
    <xf numFmtId="170" fontId="3" fillId="0" borderId="24" xfId="187" applyNumberFormat="1" applyFont="1" applyBorder="1" applyAlignment="1" applyProtection="1">
      <alignment horizontal="center" vertical="center"/>
    </xf>
    <xf numFmtId="170" fontId="3" fillId="0" borderId="34" xfId="187" applyNumberFormat="1" applyFont="1" applyBorder="1" applyAlignment="1" applyProtection="1">
      <alignment horizontal="center" vertical="center"/>
    </xf>
    <xf numFmtId="169" fontId="44" fillId="0" borderId="0" xfId="189" quotePrefix="1" applyNumberFormat="1" applyFont="1" applyAlignment="1">
      <alignment horizontal="center" vertical="center"/>
    </xf>
    <xf numFmtId="169" fontId="44" fillId="0" borderId="0" xfId="189" applyNumberFormat="1" applyFont="1" applyAlignment="1">
      <alignment horizontal="center" vertical="center"/>
    </xf>
    <xf numFmtId="169" fontId="3" fillId="0" borderId="11" xfId="189" applyNumberFormat="1" applyFont="1" applyBorder="1" applyAlignment="1">
      <alignment horizontal="center" vertical="center"/>
    </xf>
    <xf numFmtId="169" fontId="3" fillId="0" borderId="0" xfId="189" applyNumberFormat="1" applyFont="1" applyBorder="1" applyAlignment="1">
      <alignment horizontal="center" vertical="center"/>
    </xf>
    <xf numFmtId="169" fontId="3" fillId="0" borderId="12" xfId="189" applyNumberFormat="1" applyFont="1" applyBorder="1" applyAlignment="1">
      <alignment horizontal="center" vertical="center"/>
    </xf>
    <xf numFmtId="169" fontId="3" fillId="0" borderId="14" xfId="189" applyNumberFormat="1" applyFont="1" applyBorder="1" applyAlignment="1" applyProtection="1">
      <alignment horizontal="center" vertical="center"/>
    </xf>
    <xf numFmtId="169" fontId="3" fillId="0" borderId="15" xfId="189" applyNumberFormat="1" applyFont="1" applyBorder="1" applyAlignment="1" applyProtection="1">
      <alignment horizontal="center" vertical="center"/>
    </xf>
    <xf numFmtId="169" fontId="3" fillId="0" borderId="45" xfId="189" applyNumberFormat="1" applyFont="1" applyBorder="1" applyAlignment="1" applyProtection="1">
      <alignment horizontal="center" vertical="center" wrapText="1"/>
    </xf>
    <xf numFmtId="169" fontId="3" fillId="0" borderId="7" xfId="189" applyNumberFormat="1" applyFont="1" applyBorder="1" applyAlignment="1" applyProtection="1">
      <alignment horizontal="center" vertical="center" wrapText="1"/>
    </xf>
    <xf numFmtId="169" fontId="3" fillId="0" borderId="41" xfId="189" applyNumberFormat="1" applyFont="1" applyBorder="1" applyAlignment="1" applyProtection="1">
      <alignment horizontal="center" vertical="center" wrapText="1"/>
    </xf>
    <xf numFmtId="169" fontId="3" fillId="0" borderId="34" xfId="189" applyNumberFormat="1" applyFont="1" applyBorder="1" applyAlignment="1" applyProtection="1">
      <alignment horizontal="center" vertical="center" wrapText="1"/>
    </xf>
    <xf numFmtId="169" fontId="3" fillId="0" borderId="6" xfId="189" applyNumberFormat="1" applyFont="1" applyBorder="1" applyAlignment="1" applyProtection="1">
      <alignment horizontal="center" vertical="center" wrapText="1"/>
    </xf>
    <xf numFmtId="169" fontId="3" fillId="0" borderId="8" xfId="189" applyNumberFormat="1" applyFont="1" applyBorder="1" applyAlignment="1" applyProtection="1">
      <alignment horizontal="center" vertical="center" wrapText="1"/>
    </xf>
    <xf numFmtId="169" fontId="3" fillId="0" borderId="16" xfId="189" applyNumberFormat="1" applyFont="1" applyBorder="1" applyAlignment="1" applyProtection="1">
      <alignment horizontal="center" vertical="center"/>
    </xf>
    <xf numFmtId="169" fontId="3" fillId="0" borderId="19" xfId="189" applyNumberFormat="1" applyFont="1" applyBorder="1" applyAlignment="1" applyProtection="1">
      <alignment horizontal="center" vertical="center" wrapText="1"/>
    </xf>
    <xf numFmtId="169" fontId="3" fillId="0" borderId="23" xfId="189" applyNumberFormat="1" applyFont="1" applyBorder="1" applyAlignment="1" applyProtection="1">
      <alignment horizontal="center" vertical="center" wrapText="1"/>
    </xf>
    <xf numFmtId="169" fontId="3" fillId="0" borderId="37" xfId="189" applyNumberFormat="1" applyFont="1" applyBorder="1" applyAlignment="1" applyProtection="1">
      <alignment horizontal="center" vertical="center" wrapText="1"/>
    </xf>
    <xf numFmtId="169" fontId="3" fillId="0" borderId="24" xfId="189" applyNumberFormat="1" applyFont="1" applyBorder="1" applyAlignment="1" applyProtection="1">
      <alignment horizontal="center" vertical="center" wrapText="1"/>
    </xf>
    <xf numFmtId="169" fontId="3" fillId="0" borderId="42" xfId="189" applyNumberFormat="1" applyFont="1" applyBorder="1" applyAlignment="1" applyProtection="1">
      <alignment horizontal="center" vertical="center"/>
    </xf>
    <xf numFmtId="169" fontId="3" fillId="0" borderId="43" xfId="189" applyNumberFormat="1" applyFont="1" applyBorder="1" applyAlignment="1" applyProtection="1">
      <alignment horizontal="center" vertical="center"/>
    </xf>
    <xf numFmtId="169" fontId="44" fillId="0" borderId="0" xfId="184" quotePrefix="1" applyNumberFormat="1" applyFont="1" applyAlignment="1">
      <alignment horizontal="center" vertical="center"/>
    </xf>
    <xf numFmtId="169" fontId="44" fillId="0" borderId="0" xfId="184" applyNumberFormat="1" applyFont="1" applyAlignment="1">
      <alignment horizontal="center" vertical="center"/>
    </xf>
    <xf numFmtId="49" fontId="3" fillId="0" borderId="65" xfId="184" applyNumberFormat="1" applyFont="1" applyBorder="1" applyAlignment="1" applyProtection="1">
      <alignment horizontal="center" vertical="center"/>
    </xf>
    <xf numFmtId="49" fontId="3" fillId="0" borderId="72" xfId="184" applyNumberFormat="1" applyFont="1" applyBorder="1" applyAlignment="1" applyProtection="1">
      <alignment horizontal="center" vertical="center"/>
    </xf>
    <xf numFmtId="169" fontId="3" fillId="0" borderId="62" xfId="184" applyNumberFormat="1" applyFont="1" applyBorder="1" applyAlignment="1" applyProtection="1">
      <alignment horizontal="center" vertical="center"/>
    </xf>
    <xf numFmtId="169" fontId="3" fillId="0" borderId="61" xfId="184" applyNumberFormat="1" applyFont="1" applyBorder="1" applyAlignment="1" applyProtection="1">
      <alignment horizontal="center" vertical="center"/>
    </xf>
    <xf numFmtId="169" fontId="3" fillId="0" borderId="72" xfId="184" applyNumberFormat="1" applyFont="1" applyBorder="1" applyAlignment="1" applyProtection="1">
      <alignment horizontal="center" vertical="center"/>
    </xf>
    <xf numFmtId="169" fontId="3" fillId="0" borderId="63" xfId="184" applyNumberFormat="1" applyFont="1" applyBorder="1" applyAlignment="1" applyProtection="1">
      <alignment horizontal="center" vertical="center"/>
    </xf>
    <xf numFmtId="169" fontId="3" fillId="0" borderId="46" xfId="190" applyNumberFormat="1" applyFont="1" applyBorder="1" applyAlignment="1" applyProtection="1">
      <alignment horizontal="center" vertical="center" wrapText="1"/>
    </xf>
    <xf numFmtId="169" fontId="3" fillId="0" borderId="72" xfId="190" applyNumberFormat="1" applyFont="1" applyBorder="1" applyAlignment="1" applyProtection="1">
      <alignment horizontal="center" vertical="center" wrapText="1"/>
    </xf>
    <xf numFmtId="169" fontId="3" fillId="0" borderId="41" xfId="184" applyNumberFormat="1" applyFont="1" applyBorder="1" applyAlignment="1" applyProtection="1">
      <alignment horizontal="center" vertical="center"/>
    </xf>
    <xf numFmtId="169" fontId="3" fillId="0" borderId="0" xfId="184" applyNumberFormat="1" applyFont="1" applyBorder="1" applyAlignment="1" applyProtection="1">
      <alignment horizontal="center" vertical="center"/>
    </xf>
    <xf numFmtId="169" fontId="3" fillId="0" borderId="46" xfId="184" applyNumberFormat="1" applyFont="1" applyFill="1" applyBorder="1" applyAlignment="1" applyProtection="1">
      <alignment horizontal="center"/>
    </xf>
    <xf numFmtId="0" fontId="0" fillId="0" borderId="68" xfId="0" applyBorder="1"/>
    <xf numFmtId="0" fontId="0" fillId="0" borderId="40" xfId="0" applyBorder="1"/>
    <xf numFmtId="169" fontId="3" fillId="0" borderId="46" xfId="189" applyNumberFormat="1" applyFont="1" applyBorder="1" applyAlignment="1" applyProtection="1">
      <alignment horizontal="center" vertical="center" wrapText="1"/>
    </xf>
    <xf numFmtId="169" fontId="3" fillId="0" borderId="72" xfId="189" applyNumberFormat="1" applyFont="1" applyBorder="1" applyAlignment="1" applyProtection="1">
      <alignment horizontal="center" vertical="center" wrapText="1"/>
    </xf>
    <xf numFmtId="169" fontId="3" fillId="0" borderId="46" xfId="184" applyNumberFormat="1" applyFont="1" applyFill="1" applyBorder="1" applyAlignment="1" applyProtection="1">
      <alignment horizontal="center" vertical="center" wrapText="1"/>
    </xf>
    <xf numFmtId="169" fontId="3" fillId="0" borderId="41" xfId="184" applyNumberFormat="1" applyFont="1" applyFill="1" applyBorder="1" applyAlignment="1" applyProtection="1">
      <alignment horizontal="center" vertical="center" wrapText="1"/>
    </xf>
    <xf numFmtId="169" fontId="3" fillId="0" borderId="72" xfId="184" applyNumberFormat="1" applyFont="1" applyFill="1" applyBorder="1" applyAlignment="1" applyProtection="1">
      <alignment horizontal="center" vertical="center" wrapText="1"/>
    </xf>
    <xf numFmtId="169" fontId="3" fillId="0" borderId="63" xfId="184" applyNumberFormat="1" applyFont="1" applyFill="1" applyBorder="1" applyAlignment="1" applyProtection="1">
      <alignment horizontal="center" vertical="center" wrapText="1"/>
    </xf>
    <xf numFmtId="49" fontId="3" fillId="0" borderId="46" xfId="184" applyNumberFormat="1" applyFont="1" applyBorder="1" applyAlignment="1" applyProtection="1">
      <alignment horizontal="center" vertical="center"/>
    </xf>
    <xf numFmtId="169" fontId="44" fillId="0" borderId="0" xfId="185" quotePrefix="1" applyNumberFormat="1" applyFont="1" applyAlignment="1">
      <alignment horizontal="center" vertical="center"/>
    </xf>
    <xf numFmtId="169" fontId="44" fillId="0" borderId="0" xfId="185" applyNumberFormat="1" applyFont="1" applyAlignment="1">
      <alignment horizontal="center" vertical="center"/>
    </xf>
    <xf numFmtId="43" fontId="4" fillId="4" borderId="0" xfId="2" applyFont="1" applyFill="1" applyAlignment="1">
      <alignment horizontal="left" vertical="top"/>
    </xf>
    <xf numFmtId="169" fontId="3" fillId="0" borderId="65" xfId="185" applyNumberFormat="1" applyFont="1" applyBorder="1" applyAlignment="1" applyProtection="1">
      <alignment horizontal="center" vertical="center"/>
    </xf>
    <xf numFmtId="169" fontId="3" fillId="0" borderId="64" xfId="185" applyNumberFormat="1" applyFont="1" applyBorder="1" applyAlignment="1" applyProtection="1">
      <alignment horizontal="center" vertical="center"/>
    </xf>
    <xf numFmtId="169" fontId="3" fillId="2" borderId="69" xfId="185" applyNumberFormat="1" applyFont="1" applyFill="1" applyBorder="1" applyAlignment="1" applyProtection="1">
      <alignment horizontal="center" vertical="center"/>
    </xf>
    <xf numFmtId="169" fontId="3" fillId="2" borderId="70" xfId="185" applyNumberFormat="1" applyFont="1" applyFill="1" applyBorder="1" applyAlignment="1" applyProtection="1">
      <alignment horizontal="center" vertical="center"/>
    </xf>
    <xf numFmtId="169" fontId="3" fillId="2" borderId="73" xfId="185" applyNumberFormat="1" applyFont="1" applyFill="1" applyBorder="1" applyAlignment="1" applyProtection="1">
      <alignment horizontal="center" vertical="center"/>
    </xf>
    <xf numFmtId="169" fontId="3" fillId="2" borderId="72" xfId="185" applyNumberFormat="1" applyFont="1" applyFill="1" applyBorder="1" applyAlignment="1" applyProtection="1">
      <alignment horizontal="center" vertical="center"/>
    </xf>
    <xf numFmtId="169" fontId="3" fillId="0" borderId="38" xfId="185" applyNumberFormat="1" applyFont="1" applyBorder="1" applyAlignment="1" applyProtection="1">
      <alignment horizontal="center" vertical="center"/>
    </xf>
    <xf numFmtId="169" fontId="3" fillId="0" borderId="0" xfId="185" applyNumberFormat="1" applyFont="1" applyBorder="1" applyAlignment="1" applyProtection="1">
      <alignment horizontal="center" vertical="center"/>
    </xf>
    <xf numFmtId="169" fontId="3" fillId="0" borderId="40" xfId="185" applyNumberFormat="1" applyFont="1" applyBorder="1" applyAlignment="1" applyProtection="1">
      <alignment horizontal="center" vertical="center"/>
    </xf>
    <xf numFmtId="169" fontId="3" fillId="2" borderId="47" xfId="185" applyNumberFormat="1" applyFont="1" applyFill="1" applyBorder="1" applyAlignment="1" applyProtection="1">
      <alignment horizontal="center" vertical="center"/>
    </xf>
    <xf numFmtId="169" fontId="3" fillId="2" borderId="49" xfId="185" applyNumberFormat="1" applyFont="1" applyFill="1" applyBorder="1" applyAlignment="1" applyProtection="1">
      <alignment horizontal="center" vertical="center"/>
    </xf>
    <xf numFmtId="169" fontId="3" fillId="2" borderId="48" xfId="185" applyNumberFormat="1" applyFont="1" applyFill="1" applyBorder="1" applyAlignment="1" applyProtection="1">
      <alignment horizontal="center" vertical="center"/>
    </xf>
    <xf numFmtId="169" fontId="3" fillId="2" borderId="9" xfId="185" applyNumberFormat="1" applyFont="1" applyFill="1" applyBorder="1" applyAlignment="1" applyProtection="1">
      <alignment horizontal="center" vertical="center"/>
    </xf>
    <xf numFmtId="169" fontId="3" fillId="2" borderId="50" xfId="185" applyNumberFormat="1" applyFont="1" applyFill="1" applyBorder="1" applyAlignment="1" applyProtection="1">
      <alignment horizontal="center" vertical="center"/>
    </xf>
    <xf numFmtId="169" fontId="3" fillId="0" borderId="47" xfId="185" applyNumberFormat="1" applyFont="1" applyBorder="1" applyAlignment="1" applyProtection="1">
      <alignment horizontal="center" vertical="center"/>
    </xf>
    <xf numFmtId="169" fontId="3" fillId="0" borderId="48" xfId="185" applyNumberFormat="1" applyFont="1" applyBorder="1" applyAlignment="1" applyProtection="1">
      <alignment horizontal="center" vertical="center"/>
    </xf>
    <xf numFmtId="169" fontId="3" fillId="0" borderId="9" xfId="185" applyNumberFormat="1" applyFont="1" applyBorder="1" applyAlignment="1" applyProtection="1">
      <alignment horizontal="center" vertical="center"/>
    </xf>
    <xf numFmtId="169" fontId="3" fillId="0" borderId="50" xfId="185" applyNumberFormat="1" applyFont="1" applyBorder="1" applyAlignment="1" applyProtection="1">
      <alignment horizontal="center" vertical="center"/>
    </xf>
    <xf numFmtId="169" fontId="3" fillId="0" borderId="51" xfId="185" applyNumberFormat="1" applyFont="1" applyBorder="1" applyAlignment="1" applyProtection="1">
      <alignment horizontal="center" vertical="center"/>
    </xf>
    <xf numFmtId="169" fontId="3" fillId="0" borderId="46" xfId="185" applyNumberFormat="1" applyFont="1" applyBorder="1" applyAlignment="1" applyProtection="1">
      <alignment horizontal="center" vertical="center"/>
    </xf>
    <xf numFmtId="169" fontId="3" fillId="0" borderId="8" xfId="185" applyNumberFormat="1" applyFont="1" applyBorder="1" applyAlignment="1" applyProtection="1">
      <alignment horizontal="center" vertical="center"/>
    </xf>
    <xf numFmtId="169" fontId="3" fillId="2" borderId="46" xfId="185" applyNumberFormat="1" applyFont="1" applyFill="1" applyBorder="1" applyAlignment="1" applyProtection="1">
      <alignment horizontal="center" vertical="center" wrapText="1"/>
    </xf>
    <xf numFmtId="169" fontId="3" fillId="2" borderId="8" xfId="185" applyNumberFormat="1" applyFont="1" applyFill="1" applyBorder="1" applyAlignment="1" applyProtection="1">
      <alignment horizontal="center" vertical="center" wrapText="1"/>
    </xf>
    <xf numFmtId="0" fontId="12" fillId="0" borderId="0" xfId="0" quotePrefix="1" applyFont="1" applyAlignment="1">
      <alignment vertical="center"/>
    </xf>
    <xf numFmtId="0" fontId="12" fillId="0" borderId="0" xfId="0" applyFont="1" applyFill="1"/>
    <xf numFmtId="0" fontId="41" fillId="0" borderId="0" xfId="0" applyFont="1" applyFill="1"/>
    <xf numFmtId="169" fontId="41" fillId="0" borderId="0" xfId="0" applyNumberFormat="1" applyFont="1" applyFill="1"/>
    <xf numFmtId="172" fontId="41" fillId="0" borderId="0" xfId="0" applyNumberFormat="1" applyFont="1" applyFill="1"/>
    <xf numFmtId="165" fontId="41" fillId="0" borderId="0" xfId="0" applyNumberFormat="1" applyFont="1" applyFill="1"/>
    <xf numFmtId="169" fontId="12" fillId="0" borderId="0" xfId="0" applyNumberFormat="1" applyFont="1" applyFill="1"/>
    <xf numFmtId="0" fontId="41" fillId="0" borderId="0" xfId="0" applyFont="1" applyFill="1" applyBorder="1"/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0" fontId="41" fillId="0" borderId="0" xfId="0" applyNumberFormat="1" applyFont="1" applyFill="1" applyBorder="1" applyAlignment="1" applyProtection="1">
      <alignment vertical="center"/>
    </xf>
    <xf numFmtId="169" fontId="18" fillId="0" borderId="0" xfId="185" applyNumberFormat="1" applyFont="1" applyFill="1" applyBorder="1"/>
    <xf numFmtId="165" fontId="41" fillId="0" borderId="0" xfId="0" applyNumberFormat="1" applyFont="1" applyFill="1" applyBorder="1"/>
    <xf numFmtId="169" fontId="41" fillId="0" borderId="0" xfId="0" applyNumberFormat="1" applyFont="1" applyFill="1" applyBorder="1"/>
    <xf numFmtId="0" fontId="18" fillId="0" borderId="0" xfId="0" applyFont="1" applyFill="1"/>
    <xf numFmtId="169" fontId="18" fillId="0" borderId="0" xfId="185" applyNumberFormat="1" applyFont="1" applyFill="1"/>
    <xf numFmtId="170" fontId="15" fillId="0" borderId="0" xfId="0" applyNumberFormat="1" applyFont="1" applyFill="1"/>
    <xf numFmtId="170" fontId="8" fillId="0" borderId="0" xfId="125" applyNumberFormat="1" applyFont="1" applyFill="1"/>
    <xf numFmtId="170" fontId="18" fillId="0" borderId="0" xfId="125" applyNumberFormat="1" applyFont="1" applyFill="1"/>
    <xf numFmtId="169" fontId="41" fillId="0" borderId="0" xfId="0" applyNumberFormat="1" applyFont="1" applyFill="1" applyAlignment="1" applyProtection="1"/>
    <xf numFmtId="170" fontId="18" fillId="0" borderId="0" xfId="125" applyNumberFormat="1" applyFont="1" applyFill="1" applyAlignment="1">
      <alignment vertical="center"/>
    </xf>
    <xf numFmtId="170" fontId="18" fillId="0" borderId="0" xfId="125" applyNumberFormat="1" applyFont="1" applyFill="1" applyBorder="1" applyAlignment="1">
      <alignment vertical="center"/>
    </xf>
    <xf numFmtId="169" fontId="18" fillId="0" borderId="0" xfId="125" applyNumberFormat="1" applyFont="1" applyFill="1"/>
    <xf numFmtId="169" fontId="18" fillId="0" borderId="0" xfId="125" applyNumberFormat="1" applyFont="1" applyFill="1" applyAlignment="1">
      <alignment horizontal="right"/>
    </xf>
    <xf numFmtId="169" fontId="8" fillId="0" borderId="0" xfId="187" applyNumberFormat="1" applyFont="1" applyFill="1"/>
    <xf numFmtId="169" fontId="18" fillId="0" borderId="0" xfId="187" applyNumberFormat="1" applyFont="1" applyFill="1"/>
    <xf numFmtId="169" fontId="18" fillId="0" borderId="0" xfId="187" applyNumberFormat="1" applyFont="1" applyFill="1" applyAlignment="1">
      <alignment horizontal="left" vertical="center"/>
    </xf>
    <xf numFmtId="169" fontId="18" fillId="0" borderId="0" xfId="187" applyNumberFormat="1" applyFont="1" applyFill="1" applyAlignment="1">
      <alignment horizontal="left" vertical="center" wrapText="1"/>
    </xf>
    <xf numFmtId="169" fontId="18" fillId="0" borderId="0" xfId="187" applyNumberFormat="1" applyFont="1" applyFill="1" applyAlignment="1">
      <alignment horizontal="right"/>
    </xf>
    <xf numFmtId="169" fontId="41" fillId="0" borderId="0" xfId="189" applyNumberFormat="1" applyFont="1" applyFill="1"/>
    <xf numFmtId="169" fontId="41" fillId="0" borderId="0" xfId="189" applyNumberFormat="1" applyFont="1" applyFill="1" applyBorder="1" applyAlignment="1" applyProtection="1">
      <alignment vertical="center"/>
    </xf>
    <xf numFmtId="169" fontId="15" fillId="0" borderId="0" xfId="0" applyNumberFormat="1" applyFont="1" applyFill="1" applyAlignment="1" applyProtection="1"/>
    <xf numFmtId="169" fontId="41" fillId="0" borderId="0" xfId="189" applyNumberFormat="1" applyFont="1" applyFill="1" applyAlignment="1">
      <alignment horizontal="right"/>
    </xf>
    <xf numFmtId="169" fontId="41" fillId="0" borderId="0" xfId="189" applyNumberFormat="1" applyFont="1" applyFill="1" applyBorder="1"/>
    <xf numFmtId="169" fontId="15" fillId="0" borderId="0" xfId="184" applyNumberFormat="1" applyFont="1" applyFill="1" applyAlignment="1">
      <alignment horizontal="right"/>
    </xf>
    <xf numFmtId="169" fontId="15" fillId="0" borderId="0" xfId="184" applyNumberFormat="1" applyFont="1" applyFill="1" applyBorder="1"/>
    <xf numFmtId="169" fontId="15" fillId="0" borderId="0" xfId="184" applyNumberFormat="1" applyFont="1" applyFill="1" applyBorder="1" applyAlignment="1">
      <alignment horizontal="right"/>
    </xf>
    <xf numFmtId="171" fontId="15" fillId="0" borderId="0" xfId="190" applyNumberFormat="1" applyFont="1" applyFill="1" applyBorder="1" applyAlignment="1" applyProtection="1">
      <alignment horizontal="center" vertical="center" wrapText="1"/>
    </xf>
    <xf numFmtId="171" fontId="41" fillId="0" borderId="0" xfId="190" applyNumberFormat="1" applyFont="1" applyFill="1" applyBorder="1" applyAlignment="1" applyProtection="1">
      <alignment horizontal="right" vertical="center" wrapText="1"/>
    </xf>
    <xf numFmtId="171" fontId="41" fillId="0" borderId="0" xfId="190" applyNumberFormat="1" applyFont="1" applyFill="1" applyBorder="1" applyAlignment="1" applyProtection="1">
      <alignment horizontal="center" vertical="center" wrapText="1"/>
    </xf>
    <xf numFmtId="169" fontId="41" fillId="0" borderId="0" xfId="184" applyNumberFormat="1" applyFont="1" applyFill="1"/>
    <xf numFmtId="169" fontId="41" fillId="0" borderId="0" xfId="0" applyNumberFormat="1" applyFont="1" applyFill="1" applyAlignment="1" applyProtection="1">
      <alignment horizontal="right"/>
    </xf>
    <xf numFmtId="169" fontId="41" fillId="0" borderId="0" xfId="184" applyNumberFormat="1" applyFont="1" applyFill="1" applyBorder="1"/>
    <xf numFmtId="169" fontId="41" fillId="0" borderId="0" xfId="184" applyNumberFormat="1" applyFont="1" applyFill="1" applyAlignment="1">
      <alignment horizontal="center"/>
    </xf>
    <xf numFmtId="169" fontId="41" fillId="0" borderId="0" xfId="184" applyNumberFormat="1" applyFont="1" applyFill="1" applyAlignment="1">
      <alignment horizontal="right"/>
    </xf>
    <xf numFmtId="169" fontId="15" fillId="0" borderId="0" xfId="185" applyNumberFormat="1" applyFont="1" applyFill="1"/>
    <xf numFmtId="169" fontId="15" fillId="0" borderId="0" xfId="185" applyNumberFormat="1" applyFont="1" applyFill="1" applyBorder="1" applyAlignment="1" applyProtection="1">
      <alignment horizontal="center" vertical="center"/>
    </xf>
    <xf numFmtId="170" fontId="15" fillId="0" borderId="0" xfId="185" applyNumberFormat="1" applyFont="1" applyFill="1"/>
    <xf numFmtId="165" fontId="15" fillId="0" borderId="0" xfId="185" applyNumberFormat="1" applyFont="1" applyFill="1" applyAlignment="1" applyProtection="1">
      <alignment horizontal="right"/>
    </xf>
    <xf numFmtId="170" fontId="15" fillId="0" borderId="0" xfId="185" applyNumberFormat="1" applyFont="1" applyFill="1" applyAlignment="1" applyProtection="1">
      <alignment horizontal="right"/>
    </xf>
    <xf numFmtId="169" fontId="14" fillId="0" borderId="0" xfId="185" applyNumberFormat="1" applyFont="1" applyFill="1"/>
    <xf numFmtId="169" fontId="41" fillId="0" borderId="0" xfId="185" applyNumberFormat="1" applyFont="1" applyFill="1" applyBorder="1" applyAlignment="1" applyProtection="1">
      <alignment horizontal="center" vertical="center"/>
    </xf>
    <xf numFmtId="169" fontId="41" fillId="0" borderId="0" xfId="185" applyNumberFormat="1" applyFont="1" applyFill="1"/>
    <xf numFmtId="170" fontId="41" fillId="0" borderId="0" xfId="185" applyNumberFormat="1" applyFont="1" applyFill="1"/>
    <xf numFmtId="169" fontId="41" fillId="0" borderId="0" xfId="185" applyNumberFormat="1" applyFont="1" applyFill="1" applyAlignment="1">
      <alignment horizontal="center"/>
    </xf>
    <xf numFmtId="169" fontId="41" fillId="0" borderId="0" xfId="185" applyNumberFormat="1" applyFont="1" applyFill="1" applyBorder="1" applyAlignment="1">
      <alignment vertical="center"/>
    </xf>
    <xf numFmtId="43" fontId="43" fillId="0" borderId="0" xfId="2" applyFont="1" applyFill="1" applyAlignment="1">
      <alignment vertical="center"/>
    </xf>
    <xf numFmtId="169" fontId="41" fillId="0" borderId="0" xfId="185" applyNumberFormat="1" applyFont="1" applyFill="1" applyAlignment="1">
      <alignment vertical="top"/>
    </xf>
    <xf numFmtId="169" fontId="15" fillId="0" borderId="0" xfId="185" applyNumberFormat="1" applyFont="1" applyFill="1" applyAlignment="1">
      <alignment vertical="top"/>
    </xf>
    <xf numFmtId="43" fontId="43" fillId="0" borderId="0" xfId="2" applyFont="1" applyFill="1" applyAlignment="1">
      <alignment horizontal="left" vertical="center"/>
    </xf>
    <xf numFmtId="169" fontId="41" fillId="0" borderId="0" xfId="185" applyNumberFormat="1" applyFont="1" applyFill="1" applyAlignment="1">
      <alignment horizontal="right"/>
    </xf>
  </cellXfs>
  <cellStyles count="301">
    <cellStyle name="20% - Accent1 2" xfId="203"/>
    <cellStyle name="20% - Accent2 2" xfId="204"/>
    <cellStyle name="20% - Accent3 2" xfId="205"/>
    <cellStyle name="20% - Accent4 2" xfId="206"/>
    <cellStyle name="20% - Accent5 2" xfId="207"/>
    <cellStyle name="20% - Accent6 2" xfId="208"/>
    <cellStyle name="40% - Accent1 2" xfId="209"/>
    <cellStyle name="40% - Accent2 2" xfId="210"/>
    <cellStyle name="40% - Accent3 2" xfId="211"/>
    <cellStyle name="40% - Accent4 2" xfId="212"/>
    <cellStyle name="40% - Accent5 2" xfId="213"/>
    <cellStyle name="40% - Accent6 2" xfId="214"/>
    <cellStyle name="60% - Accent1 2" xfId="215"/>
    <cellStyle name="60% - Accent2 2" xfId="216"/>
    <cellStyle name="60% - Accent3 2" xfId="217"/>
    <cellStyle name="60% - Accent4 2" xfId="218"/>
    <cellStyle name="60% - Accent5 2" xfId="219"/>
    <cellStyle name="60% - Accent6 2" xfId="220"/>
    <cellStyle name="Accent1 2" xfId="221"/>
    <cellStyle name="Accent2 2" xfId="222"/>
    <cellStyle name="Accent3 2" xfId="223"/>
    <cellStyle name="Accent4 2" xfId="224"/>
    <cellStyle name="Accent5 2" xfId="225"/>
    <cellStyle name="Accent6 2" xfId="226"/>
    <cellStyle name="Bad 2" xfId="227"/>
    <cellStyle name="Calculation 2" xfId="228"/>
    <cellStyle name="Calculation 2 2" xfId="294"/>
    <cellStyle name="Calculation 2 3" xfId="293"/>
    <cellStyle name="Check Cell 2" xfId="229"/>
    <cellStyle name="Comma" xfId="1" builtinId="3"/>
    <cellStyle name="Comma 10" xfId="2"/>
    <cellStyle name="Comma 11" xfId="230"/>
    <cellStyle name="Comma 11 2" xfId="295"/>
    <cellStyle name="Comma 11 3" xfId="292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92"/>
    <cellStyle name="Comma 2 18" xfId="247"/>
    <cellStyle name="Comma 2 19" xfId="265"/>
    <cellStyle name="Comma 2 2" xfId="11"/>
    <cellStyle name="Comma 2 2 10" xfId="12"/>
    <cellStyle name="Comma 2 2 11" xfId="13"/>
    <cellStyle name="Comma 2 2 12" xfId="14"/>
    <cellStyle name="Comma 2 2 13" xfId="15"/>
    <cellStyle name="Comma 2 2 14" xfId="16"/>
    <cellStyle name="Comma 2 2 15" xfId="17"/>
    <cellStyle name="Comma 2 2 16" xfId="193"/>
    <cellStyle name="Comma 2 2 17" xfId="248"/>
    <cellStyle name="Comma 2 2 18" xfId="266"/>
    <cellStyle name="Comma 2 2 19" xfId="282"/>
    <cellStyle name="Comma 2 2 2" xfId="18"/>
    <cellStyle name="Comma 2 2 3" xfId="19"/>
    <cellStyle name="Comma 2 2 4" xfId="20"/>
    <cellStyle name="Comma 2 2 5" xfId="21"/>
    <cellStyle name="Comma 2 2 6" xfId="22"/>
    <cellStyle name="Comma 2 2 7" xfId="23"/>
    <cellStyle name="Comma 2 2 8" xfId="24"/>
    <cellStyle name="Comma 2 2 9" xfId="25"/>
    <cellStyle name="Comma 2 20" xfId="283"/>
    <cellStyle name="Comma 2 3" xfId="26"/>
    <cellStyle name="Comma 2 4" xfId="27"/>
    <cellStyle name="Comma 2 5" xfId="28"/>
    <cellStyle name="Comma 2 6" xfId="29"/>
    <cellStyle name="Comma 2 7" xfId="30"/>
    <cellStyle name="Comma 2 8" xfId="31"/>
    <cellStyle name="Comma 2 9" xfId="32"/>
    <cellStyle name="Comma 3" xfId="33"/>
    <cellStyle name="Comma 3 10" xfId="34"/>
    <cellStyle name="Comma 3 11" xfId="35"/>
    <cellStyle name="Comma 3 12" xfId="36"/>
    <cellStyle name="Comma 3 13" xfId="37"/>
    <cellStyle name="Comma 3 14" xfId="38"/>
    <cellStyle name="Comma 3 15" xfId="39"/>
    <cellStyle name="Comma 3 16" xfId="40"/>
    <cellStyle name="Comma 3 17" xfId="194"/>
    <cellStyle name="Comma 3 18" xfId="249"/>
    <cellStyle name="Comma 3 19" xfId="270"/>
    <cellStyle name="Comma 3 2" xfId="41"/>
    <cellStyle name="Comma 3 2 10" xfId="42"/>
    <cellStyle name="Comma 3 2 11" xfId="43"/>
    <cellStyle name="Comma 3 2 12" xfId="44"/>
    <cellStyle name="Comma 3 2 13" xfId="45"/>
    <cellStyle name="Comma 3 2 14" xfId="46"/>
    <cellStyle name="Comma 3 2 15" xfId="47"/>
    <cellStyle name="Comma 3 2 16" xfId="191"/>
    <cellStyle name="Comma 3 2 17" xfId="271"/>
    <cellStyle name="Comma 3 2 18" xfId="279"/>
    <cellStyle name="Comma 3 2 2" xfId="48"/>
    <cellStyle name="Comma 3 2 3" xfId="49"/>
    <cellStyle name="Comma 3 2 4" xfId="50"/>
    <cellStyle name="Comma 3 2 5" xfId="51"/>
    <cellStyle name="Comma 3 2 6" xfId="52"/>
    <cellStyle name="Comma 3 2 7" xfId="53"/>
    <cellStyle name="Comma 3 2 8" xfId="54"/>
    <cellStyle name="Comma 3 2 9" xfId="55"/>
    <cellStyle name="Comma 3 20" xfId="281"/>
    <cellStyle name="Comma 3 3" xfId="56"/>
    <cellStyle name="Comma 3 4" xfId="57"/>
    <cellStyle name="Comma 3 5" xfId="58"/>
    <cellStyle name="Comma 3 6" xfId="59"/>
    <cellStyle name="Comma 3 7" xfId="60"/>
    <cellStyle name="Comma 3 8" xfId="61"/>
    <cellStyle name="Comma 3 9" xfId="62"/>
    <cellStyle name="Comma 4" xfId="63"/>
    <cellStyle name="Comma 4 10" xfId="64"/>
    <cellStyle name="Comma 4 11" xfId="65"/>
    <cellStyle name="Comma 4 12" xfId="66"/>
    <cellStyle name="Comma 4 13" xfId="67"/>
    <cellStyle name="Comma 4 14" xfId="68"/>
    <cellStyle name="Comma 4 15" xfId="69"/>
    <cellStyle name="Comma 4 16" xfId="195"/>
    <cellStyle name="Comma 4 17" xfId="250"/>
    <cellStyle name="Comma 4 18" xfId="273"/>
    <cellStyle name="Comma 4 19" xfId="277"/>
    <cellStyle name="Comma 4 2" xfId="70"/>
    <cellStyle name="Comma 4 3" xfId="71"/>
    <cellStyle name="Comma 4 4" xfId="72"/>
    <cellStyle name="Comma 4 5" xfId="73"/>
    <cellStyle name="Comma 4 6" xfId="74"/>
    <cellStyle name="Comma 4 7" xfId="75"/>
    <cellStyle name="Comma 4 8" xfId="76"/>
    <cellStyle name="Comma 4 9" xfId="77"/>
    <cellStyle name="Comma 5" xfId="78"/>
    <cellStyle name="Comma 5 2" xfId="251"/>
    <cellStyle name="Comma 6" xfId="79"/>
    <cellStyle name="Comma 6 2" xfId="252"/>
    <cellStyle name="Comma 7" xfId="80"/>
    <cellStyle name="Comma 7 10" xfId="81"/>
    <cellStyle name="Comma 7 11" xfId="82"/>
    <cellStyle name="Comma 7 12" xfId="83"/>
    <cellStyle name="Comma 7 13" xfId="84"/>
    <cellStyle name="Comma 7 14" xfId="85"/>
    <cellStyle name="Comma 7 15" xfId="86"/>
    <cellStyle name="Comma 7 16" xfId="198"/>
    <cellStyle name="Comma 7 17" xfId="253"/>
    <cellStyle name="Comma 7 18" xfId="275"/>
    <cellStyle name="Comma 7 19" xfId="276"/>
    <cellStyle name="Comma 7 2" xfId="87"/>
    <cellStyle name="Comma 7 3" xfId="88"/>
    <cellStyle name="Comma 7 4" xfId="89"/>
    <cellStyle name="Comma 7 5" xfId="90"/>
    <cellStyle name="Comma 7 6" xfId="91"/>
    <cellStyle name="Comma 7 7" xfId="92"/>
    <cellStyle name="Comma 7 8" xfId="93"/>
    <cellStyle name="Comma 7 9" xfId="94"/>
    <cellStyle name="Comma 8" xfId="95"/>
    <cellStyle name="Comma 8 2" xfId="254"/>
    <cellStyle name="Comma 9" xfId="96"/>
    <cellStyle name="Explanatory Text 2" xfId="231"/>
    <cellStyle name="Good 2" xfId="232"/>
    <cellStyle name="Heading 1 2" xfId="233"/>
    <cellStyle name="Heading 2 2" xfId="234"/>
    <cellStyle name="Heading 3 2" xfId="235"/>
    <cellStyle name="Heading 4 2" xfId="236"/>
    <cellStyle name="Input 2" xfId="237"/>
    <cellStyle name="Input 2 2" xfId="296"/>
    <cellStyle name="Input 2 3" xfId="291"/>
    <cellStyle name="Linked Cell 2" xfId="238"/>
    <cellStyle name="Neutral 2" xfId="239"/>
    <cellStyle name="Normal" xfId="0" builtinId="0"/>
    <cellStyle name="Normal 10" xfId="97"/>
    <cellStyle name="Normal 10 2" xfId="255"/>
    <cellStyle name="Normal 11" xfId="98"/>
    <cellStyle name="Normal 11 2" xfId="256"/>
    <cellStyle name="Normal 12" xfId="99"/>
    <cellStyle name="Normal 13" xfId="100"/>
    <cellStyle name="Normal 14" xfId="101"/>
    <cellStyle name="Normal 14 2" xfId="246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2" xfId="108"/>
    <cellStyle name="Normal 2 2 2" xfId="109"/>
    <cellStyle name="Normal 2 2 2 2" xfId="257"/>
    <cellStyle name="Normal 2 3" xfId="110"/>
    <cellStyle name="Normal 2 3 2" xfId="111"/>
    <cellStyle name="Normal 2 3_Feb(indicator)" xfId="112"/>
    <cellStyle name="Normal 2 4" xfId="113"/>
    <cellStyle name="Normal 2_P-88 to 94(Social)29-10-13(Last)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240"/>
    <cellStyle name="Normal 3 2 2" xfId="258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 2" xfId="259"/>
    <cellStyle name="Normal 40" xfId="137"/>
    <cellStyle name="Normal 41" xfId="138"/>
    <cellStyle name="Normal 42" xfId="139"/>
    <cellStyle name="Normal 43" xfId="140"/>
    <cellStyle name="Normal 44" xfId="141"/>
    <cellStyle name="Normal 45" xfId="142"/>
    <cellStyle name="Normal 46" xfId="143"/>
    <cellStyle name="Normal 47" xfId="144"/>
    <cellStyle name="Normal 48" xfId="145"/>
    <cellStyle name="Normal 49" xfId="146"/>
    <cellStyle name="Normal 5" xfId="147"/>
    <cellStyle name="Normal 5 2" xfId="260"/>
    <cellStyle name="Normal 50" xfId="148"/>
    <cellStyle name="Normal 51" xfId="149"/>
    <cellStyle name="Normal 52" xfId="150"/>
    <cellStyle name="Normal 53" xfId="199"/>
    <cellStyle name="Normal 53 2" xfId="284"/>
    <cellStyle name="Normal 53 3" xfId="269"/>
    <cellStyle name="Normal 54" xfId="200"/>
    <cellStyle name="Normal 54 2" xfId="285"/>
    <cellStyle name="Normal 54 3" xfId="268"/>
    <cellStyle name="Normal 55" xfId="201"/>
    <cellStyle name="Normal 55 2" xfId="286"/>
    <cellStyle name="Normal 55 3" xfId="267"/>
    <cellStyle name="Normal 56" xfId="202"/>
    <cellStyle name="Normal 56 2" xfId="287"/>
    <cellStyle name="Normal 56 3" xfId="300"/>
    <cellStyle name="Normal 6" xfId="151"/>
    <cellStyle name="Normal 6 2" xfId="261"/>
    <cellStyle name="Normal 7" xfId="152"/>
    <cellStyle name="Normal 7 2" xfId="262"/>
    <cellStyle name="Normal 8" xfId="153"/>
    <cellStyle name="Normal 8 10" xfId="154"/>
    <cellStyle name="Normal 8 11" xfId="155"/>
    <cellStyle name="Normal 8 12" xfId="156"/>
    <cellStyle name="Normal 8 13" xfId="157"/>
    <cellStyle name="Normal 8 14" xfId="158"/>
    <cellStyle name="Normal 8 15" xfId="159"/>
    <cellStyle name="Normal 8 16" xfId="160"/>
    <cellStyle name="Normal 8 17" xfId="196"/>
    <cellStyle name="Normal 8 18" xfId="263"/>
    <cellStyle name="Normal 8 19" xfId="278"/>
    <cellStyle name="Normal 8 2" xfId="161"/>
    <cellStyle name="Normal 8 2 10" xfId="162"/>
    <cellStyle name="Normal 8 2 11" xfId="163"/>
    <cellStyle name="Normal 8 2 12" xfId="164"/>
    <cellStyle name="Normal 8 2 13" xfId="165"/>
    <cellStyle name="Normal 8 2 14" xfId="166"/>
    <cellStyle name="Normal 8 2 15" xfId="167"/>
    <cellStyle name="Normal 8 2 16" xfId="197"/>
    <cellStyle name="Normal 8 2 17" xfId="280"/>
    <cellStyle name="Normal 8 2 18" xfId="272"/>
    <cellStyle name="Normal 8 2 2" xfId="168"/>
    <cellStyle name="Normal 8 2 3" xfId="169"/>
    <cellStyle name="Normal 8 2 4" xfId="170"/>
    <cellStyle name="Normal 8 2 5" xfId="171"/>
    <cellStyle name="Normal 8 2 6" xfId="172"/>
    <cellStyle name="Normal 8 2 7" xfId="173"/>
    <cellStyle name="Normal 8 2 8" xfId="174"/>
    <cellStyle name="Normal 8 2 9" xfId="175"/>
    <cellStyle name="Normal 8 20" xfId="274"/>
    <cellStyle name="Normal 8 3" xfId="176"/>
    <cellStyle name="Normal 8 4" xfId="177"/>
    <cellStyle name="Normal 8 5" xfId="178"/>
    <cellStyle name="Normal 8 6" xfId="179"/>
    <cellStyle name="Normal 8 7" xfId="180"/>
    <cellStyle name="Normal 8 8" xfId="181"/>
    <cellStyle name="Normal 8 9" xfId="182"/>
    <cellStyle name="Normal 9" xfId="183"/>
    <cellStyle name="Normal 9 2" xfId="264"/>
    <cellStyle name="Normal_kto4 2" xfId="184"/>
    <cellStyle name="Normal_kto4 3 2" xfId="185"/>
    <cellStyle name="Normal_kto8" xfId="186"/>
    <cellStyle name="Normal_kto8 2" xfId="187"/>
    <cellStyle name="Normal_kto9" xfId="188"/>
    <cellStyle name="Normal_kto9 2" xfId="189"/>
    <cellStyle name="Normal_kto9 3" xfId="190"/>
    <cellStyle name="Note 2" xfId="241"/>
    <cellStyle name="Note 2 2" xfId="297"/>
    <cellStyle name="Note 2 3" xfId="290"/>
    <cellStyle name="Output 2" xfId="242"/>
    <cellStyle name="Output 2 2" xfId="298"/>
    <cellStyle name="Output 2 3" xfId="289"/>
    <cellStyle name="Title 2" xfId="243"/>
    <cellStyle name="Total 2" xfId="244"/>
    <cellStyle name="Total 2 2" xfId="299"/>
    <cellStyle name="Total 2 3" xfId="288"/>
    <cellStyle name="Warning Text 2" xfId="245"/>
  </cellStyles>
  <dxfs count="0"/>
  <tableStyles count="0" defaultTableStyle="TableStyleMedium9" defaultPivotStyle="PivotStyleLight16"/>
  <colors>
    <mruColors>
      <color rgb="FFF8F8F8"/>
      <color rgb="FFCC3300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59272636792012E-5"/>
          <c:y val="4.4499493743057512E-2"/>
          <c:w val="0.98199960177391621"/>
          <c:h val="0.636153333333348"/>
        </c:manualLayout>
      </c:layout>
      <c:lineChart>
        <c:grouping val="standard"/>
        <c:varyColors val="0"/>
        <c:ser>
          <c:idx val="0"/>
          <c:order val="0"/>
          <c:tx>
            <c:strRef>
              <c:f>page1!$I$33</c:f>
              <c:strCache>
                <c:ptCount val="1"/>
                <c:pt idx="0">
                  <c:v> Rice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997728494947324E-2"/>
                  <c:y val="-2.507372167998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50-4201-A6ED-FD77CC3E05B6}"/>
                </c:ext>
              </c:extLst>
            </c:dLbl>
            <c:dLbl>
              <c:idx val="1"/>
              <c:layout>
                <c:manualLayout>
                  <c:x val="-4.0187278060830632E-2"/>
                  <c:y val="2.0381912955578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50-4201-A6ED-FD77CC3E05B6}"/>
                </c:ext>
              </c:extLst>
            </c:dLbl>
            <c:dLbl>
              <c:idx val="2"/>
              <c:layout>
                <c:manualLayout>
                  <c:x val="-4.8649065925582817E-2"/>
                  <c:y val="-3.027697406197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50-4201-A6ED-FD77CC3E05B6}"/>
                </c:ext>
              </c:extLst>
            </c:dLbl>
            <c:dLbl>
              <c:idx val="3"/>
              <c:layout>
                <c:manualLayout>
                  <c:x val="-4.1058360352014815E-2"/>
                  <c:y val="-4.1619523336548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50-4201-A6ED-FD77CC3E05B6}"/>
                </c:ext>
              </c:extLst>
            </c:dLbl>
            <c:dLbl>
              <c:idx val="4"/>
              <c:layout>
                <c:manualLayout>
                  <c:x val="-2.6867884289030346E-2"/>
                  <c:y val="-5.2808353978241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50-4201-A6ED-FD77CC3E05B6}"/>
                </c:ext>
              </c:extLst>
            </c:dLbl>
            <c:dLbl>
              <c:idx val="5"/>
              <c:layout>
                <c:manualLayout>
                  <c:x val="-2.9493643038508432E-2"/>
                  <c:y val="-4.9246266520158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50-4201-A6ED-FD77CC3E05B6}"/>
                </c:ext>
              </c:extLst>
            </c:dLbl>
            <c:dLbl>
              <c:idx val="6"/>
              <c:layout>
                <c:manualLayout>
                  <c:x val="-3.789102411149655E-2"/>
                  <c:y val="-4.0986391299627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50-4201-A6ED-FD77CC3E05B6}"/>
                </c:ext>
              </c:extLst>
            </c:dLbl>
            <c:dLbl>
              <c:idx val="7"/>
              <c:layout>
                <c:manualLayout>
                  <c:x val="-4.0133395090319594E-2"/>
                  <c:y val="-2.58868464111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50-4201-A6ED-FD77CC3E05B6}"/>
                </c:ext>
              </c:extLst>
            </c:dLbl>
            <c:dLbl>
              <c:idx val="8"/>
              <c:layout>
                <c:manualLayout>
                  <c:x val="-3.3431401485938803E-2"/>
                  <c:y val="4.325465933015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50-4201-A6ED-FD77CC3E05B6}"/>
                </c:ext>
              </c:extLst>
            </c:dLbl>
            <c:dLbl>
              <c:idx val="9"/>
              <c:layout>
                <c:manualLayout>
                  <c:x val="-3.0728497208707437E-2"/>
                  <c:y val="4.499418669074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50-4201-A6ED-FD77CC3E05B6}"/>
                </c:ext>
              </c:extLst>
            </c:dLbl>
            <c:dLbl>
              <c:idx val="10"/>
              <c:layout>
                <c:manualLayout>
                  <c:x val="-4.9140497143739421E-2"/>
                  <c:y val="-2.7668296490361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50-4201-A6ED-FD77CC3E05B6}"/>
                </c:ext>
              </c:extLst>
            </c:dLbl>
            <c:dLbl>
              <c:idx val="11"/>
              <c:layout>
                <c:manualLayout>
                  <c:x val="-3.783272556468531E-2"/>
                  <c:y val="3.966810386886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50-4201-A6ED-FD77CC3E05B6}"/>
                </c:ext>
              </c:extLst>
            </c:dLbl>
            <c:dLbl>
              <c:idx val="12"/>
              <c:layout>
                <c:manualLayout>
                  <c:x val="-8.0907827698008371E-3"/>
                  <c:y val="-2.245733908489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50-4201-A6ED-FD77CC3E05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page1!$H$34:$H$46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page1!$I$34:$I$46</c:f>
              <c:numCache>
                <c:formatCode>0.0</c:formatCode>
                <c:ptCount val="13"/>
                <c:pt idx="0">
                  <c:v>74.7</c:v>
                </c:pt>
                <c:pt idx="1">
                  <c:v>18</c:v>
                </c:pt>
                <c:pt idx="2">
                  <c:v>18.8</c:v>
                </c:pt>
                <c:pt idx="3">
                  <c:v>38.200000000000003</c:v>
                </c:pt>
                <c:pt idx="4">
                  <c:v>56.2</c:v>
                </c:pt>
                <c:pt idx="5">
                  <c:v>72.2</c:v>
                </c:pt>
                <c:pt idx="6">
                  <c:v>85.3</c:v>
                </c:pt>
                <c:pt idx="7">
                  <c:v>100.5</c:v>
                </c:pt>
                <c:pt idx="8">
                  <c:v>61</c:v>
                </c:pt>
                <c:pt idx="9">
                  <c:v>67.599999999999994</c:v>
                </c:pt>
                <c:pt idx="10">
                  <c:v>78.599999999999994</c:v>
                </c:pt>
                <c:pt idx="11">
                  <c:v>68.400000000000006</c:v>
                </c:pt>
                <c:pt idx="12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C50-4201-A6ED-FD77CC3E05B6}"/>
            </c:ext>
          </c:extLst>
        </c:ser>
        <c:ser>
          <c:idx val="1"/>
          <c:order val="1"/>
          <c:tx>
            <c:strRef>
              <c:f>page1!$J$33</c:f>
              <c:strCache>
                <c:ptCount val="1"/>
                <c:pt idx="0">
                  <c:v> Maize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521086088015216E-2"/>
                  <c:y val="-3.654201071581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50-4201-A6ED-FD77CC3E05B6}"/>
                </c:ext>
              </c:extLst>
            </c:dLbl>
            <c:dLbl>
              <c:idx val="1"/>
              <c:layout>
                <c:manualLayout>
                  <c:x val="-3.6496062992125995E-2"/>
                  <c:y val="-4.449338713830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50-4201-A6ED-FD77CC3E05B6}"/>
                </c:ext>
              </c:extLst>
            </c:dLbl>
            <c:dLbl>
              <c:idx val="2"/>
              <c:layout>
                <c:manualLayout>
                  <c:x val="-5.1107457156090767E-2"/>
                  <c:y val="2.258497395321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50-4201-A6ED-FD77CC3E05B6}"/>
                </c:ext>
              </c:extLst>
            </c:dLbl>
            <c:dLbl>
              <c:idx val="3"/>
              <c:layout>
                <c:manualLayout>
                  <c:x val="-3.785425351242859E-2"/>
                  <c:y val="-3.299825181815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50-4201-A6ED-FD77CC3E05B6}"/>
                </c:ext>
              </c:extLst>
            </c:dLbl>
            <c:dLbl>
              <c:idx val="4"/>
              <c:layout>
                <c:manualLayout>
                  <c:x val="-1.510217812858036E-3"/>
                  <c:y val="3.0726688464509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50-4201-A6ED-FD77CC3E05B6}"/>
                </c:ext>
              </c:extLst>
            </c:dLbl>
            <c:dLbl>
              <c:idx val="5"/>
              <c:layout>
                <c:manualLayout>
                  <c:x val="-2.7439881683471549E-2"/>
                  <c:y val="3.9268531887200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50-4201-A6ED-FD77CC3E05B6}"/>
                </c:ext>
              </c:extLst>
            </c:dLbl>
            <c:dLbl>
              <c:idx val="6"/>
              <c:layout>
                <c:manualLayout>
                  <c:x val="-3.0973984962883266E-2"/>
                  <c:y val="4.1498593394162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50-4201-A6ED-FD77CC3E05B6}"/>
                </c:ext>
              </c:extLst>
            </c:dLbl>
            <c:dLbl>
              <c:idx val="7"/>
              <c:layout>
                <c:manualLayout>
                  <c:x val="-3.0833388873549212E-2"/>
                  <c:y val="4.027639267208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50-4201-A6ED-FD77CC3E05B6}"/>
                </c:ext>
              </c:extLst>
            </c:dLbl>
            <c:dLbl>
              <c:idx val="8"/>
              <c:layout>
                <c:manualLayout>
                  <c:x val="-3.9640883124903575E-2"/>
                  <c:y val="-2.4197203868711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50-4201-A6ED-FD77CC3E05B6}"/>
                </c:ext>
              </c:extLst>
            </c:dLbl>
            <c:dLbl>
              <c:idx val="9"/>
              <c:layout>
                <c:manualLayout>
                  <c:x val="-2.3937833042937347E-2"/>
                  <c:y val="-3.821866312079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50-4201-A6ED-FD77CC3E05B6}"/>
                </c:ext>
              </c:extLst>
            </c:dLbl>
            <c:dLbl>
              <c:idx val="10"/>
              <c:layout>
                <c:manualLayout>
                  <c:x val="-3.3193453759456537E-2"/>
                  <c:y val="2.767533400189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50-4201-A6ED-FD77CC3E05B6}"/>
                </c:ext>
              </c:extLst>
            </c:dLbl>
            <c:dLbl>
              <c:idx val="11"/>
              <c:layout>
                <c:manualLayout>
                  <c:x val="-3.4445113478462394E-2"/>
                  <c:y val="-1.4936478461216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50-4201-A6ED-FD77CC3E05B6}"/>
                </c:ext>
              </c:extLst>
            </c:dLbl>
            <c:dLbl>
              <c:idx val="12"/>
              <c:layout>
                <c:manualLayout>
                  <c:x val="-9.4492902544619888E-3"/>
                  <c:y val="-1.599680618175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50-4201-A6ED-FD77CC3E05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page1!$H$34:$H$46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page1!$J$34:$J$46</c:f>
              <c:numCache>
                <c:formatCode>0.0_)</c:formatCode>
                <c:ptCount val="13"/>
                <c:pt idx="0">
                  <c:v>43.1</c:v>
                </c:pt>
                <c:pt idx="1">
                  <c:v>27.8</c:v>
                </c:pt>
                <c:pt idx="2">
                  <c:v>13.9</c:v>
                </c:pt>
                <c:pt idx="3">
                  <c:v>5.0999999999999996</c:v>
                </c:pt>
                <c:pt idx="4">
                  <c:v>28</c:v>
                </c:pt>
                <c:pt idx="5">
                  <c:v>47.2</c:v>
                </c:pt>
                <c:pt idx="6">
                  <c:v>51.7</c:v>
                </c:pt>
                <c:pt idx="7">
                  <c:v>48.3</c:v>
                </c:pt>
                <c:pt idx="8">
                  <c:v>100.1</c:v>
                </c:pt>
                <c:pt idx="9">
                  <c:v>92.7</c:v>
                </c:pt>
                <c:pt idx="10">
                  <c:v>37</c:v>
                </c:pt>
                <c:pt idx="11">
                  <c:v>91.5</c:v>
                </c:pt>
                <c:pt idx="12">
                  <c:v>55.7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C50-4201-A6ED-FD77CC3E0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1392"/>
        <c:axId val="202492928"/>
      </c:lineChart>
      <c:catAx>
        <c:axId val="2024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92928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2491392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84890780764052"/>
          <c:y val="0.90071259208540966"/>
          <c:w val="0.56450194433911061"/>
          <c:h val="8.8426944444444766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57637314511505E-3"/>
          <c:y val="8.39012817622867E-2"/>
          <c:w val="0.96074139054765861"/>
          <c:h val="0.58365894121720097"/>
        </c:manualLayout>
      </c:layout>
      <c:lineChart>
        <c:grouping val="standard"/>
        <c:varyColors val="0"/>
        <c:ser>
          <c:idx val="0"/>
          <c:order val="0"/>
          <c:tx>
            <c:strRef>
              <c:f>page2!$M$31</c:f>
              <c:strCache>
                <c:ptCount val="1"/>
                <c:pt idx="0">
                  <c:v> Matpe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798235326967111E-2"/>
                  <c:y val="-2.6518117780419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7-45CE-88F8-D9E6B932250D}"/>
                </c:ext>
              </c:extLst>
            </c:dLbl>
            <c:dLbl>
              <c:idx val="1"/>
              <c:layout>
                <c:manualLayout>
                  <c:x val="-2.7745650646128252E-2"/>
                  <c:y val="-4.7288173387504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87-45CE-88F8-D9E6B932250D}"/>
                </c:ext>
              </c:extLst>
            </c:dLbl>
            <c:dLbl>
              <c:idx val="2"/>
              <c:layout>
                <c:manualLayout>
                  <c:x val="-2.6491316245043854E-2"/>
                  <c:y val="-3.794082886118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87-45CE-88F8-D9E6B932250D}"/>
                </c:ext>
              </c:extLst>
            </c:dLbl>
            <c:dLbl>
              <c:idx val="3"/>
              <c:layout>
                <c:manualLayout>
                  <c:x val="-2.9502708438040957E-2"/>
                  <c:y val="-1.5276026030107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87-45CE-88F8-D9E6B932250D}"/>
                </c:ext>
              </c:extLst>
            </c:dLbl>
            <c:dLbl>
              <c:idx val="4"/>
              <c:layout>
                <c:manualLayout>
                  <c:x val="-2.0942368906014409E-2"/>
                  <c:y val="-3.531277144823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87-45CE-88F8-D9E6B932250D}"/>
                </c:ext>
              </c:extLst>
            </c:dLbl>
            <c:dLbl>
              <c:idx val="5"/>
              <c:layout>
                <c:manualLayout>
                  <c:x val="-2.83629306974926E-2"/>
                  <c:y val="-3.2248396811130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87-45CE-88F8-D9E6B932250D}"/>
                </c:ext>
              </c:extLst>
            </c:dLbl>
            <c:dLbl>
              <c:idx val="6"/>
              <c:layout>
                <c:manualLayout>
                  <c:x val="-3.2654688110794659E-2"/>
                  <c:y val="-1.655113080931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87-45CE-88F8-D9E6B932250D}"/>
                </c:ext>
              </c:extLst>
            </c:dLbl>
            <c:dLbl>
              <c:idx val="7"/>
              <c:layout>
                <c:manualLayout>
                  <c:x val="-1.7235202157107412E-2"/>
                  <c:y val="2.348364895453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87-45CE-88F8-D9E6B932250D}"/>
                </c:ext>
              </c:extLst>
            </c:dLbl>
            <c:dLbl>
              <c:idx val="8"/>
              <c:layout>
                <c:manualLayout>
                  <c:x val="-3.8355112525827892E-2"/>
                  <c:y val="-2.2473721733613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87-45CE-88F8-D9E6B932250D}"/>
                </c:ext>
              </c:extLst>
            </c:dLbl>
            <c:dLbl>
              <c:idx val="9"/>
              <c:layout>
                <c:manualLayout>
                  <c:x val="-3.5030016194784165E-2"/>
                  <c:y val="-1.6618209197800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87-45CE-88F8-D9E6B932250D}"/>
                </c:ext>
              </c:extLst>
            </c:dLbl>
            <c:dLbl>
              <c:idx val="10"/>
              <c:layout>
                <c:manualLayout>
                  <c:x val="-2.1939883844306694E-2"/>
                  <c:y val="-3.142622500368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87-45CE-88F8-D9E6B932250D}"/>
                </c:ext>
              </c:extLst>
            </c:dLbl>
            <c:dLbl>
              <c:idx val="11"/>
              <c:layout>
                <c:manualLayout>
                  <c:x val="-2.9470458479924053E-2"/>
                  <c:y val="-2.538947773935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3D-4422-83D6-1F60065A792B}"/>
                </c:ext>
              </c:extLst>
            </c:dLbl>
            <c:dLbl>
              <c:idx val="12"/>
              <c:layout>
                <c:manualLayout>
                  <c:x val="-1.3123359580052497E-2"/>
                  <c:y val="-2.701259012119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87-45CE-88F8-D9E6B93225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page2!$M$32:$M$44</c:f>
              <c:numCache>
                <c:formatCode>0.0_)</c:formatCode>
                <c:ptCount val="13"/>
                <c:pt idx="0">
                  <c:v>78.3</c:v>
                </c:pt>
                <c:pt idx="1">
                  <c:v>46.1</c:v>
                </c:pt>
                <c:pt idx="2">
                  <c:v>53.1</c:v>
                </c:pt>
                <c:pt idx="3">
                  <c:v>72.400000000000006</c:v>
                </c:pt>
                <c:pt idx="4">
                  <c:v>16.7</c:v>
                </c:pt>
                <c:pt idx="5">
                  <c:v>15.3</c:v>
                </c:pt>
                <c:pt idx="6">
                  <c:v>34</c:v>
                </c:pt>
                <c:pt idx="7">
                  <c:v>32.700000000000003</c:v>
                </c:pt>
                <c:pt idx="8">
                  <c:v>41.1</c:v>
                </c:pt>
                <c:pt idx="9">
                  <c:v>62.8</c:v>
                </c:pt>
                <c:pt idx="10">
                  <c:v>18.8</c:v>
                </c:pt>
                <c:pt idx="11">
                  <c:v>23.9</c:v>
                </c:pt>
                <c:pt idx="12">
                  <c:v>32.700000000000003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A87-45CE-88F8-D9E6B932250D}"/>
            </c:ext>
          </c:extLst>
        </c:ser>
        <c:ser>
          <c:idx val="1"/>
          <c:order val="1"/>
          <c:tx>
            <c:strRef>
              <c:f>page2!$N$31</c:f>
              <c:strCache>
                <c:ptCount val="1"/>
                <c:pt idx="0">
                  <c:v> Green mung bean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769559390182611E-2"/>
                  <c:y val="-1.7684078636794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A87-45CE-88F8-D9E6B932250D}"/>
                </c:ext>
              </c:extLst>
            </c:dLbl>
            <c:dLbl>
              <c:idx val="1"/>
              <c:layout>
                <c:manualLayout>
                  <c:x val="-2.3819874909253365E-2"/>
                  <c:y val="-2.534086129266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A87-45CE-88F8-D9E6B932250D}"/>
                </c:ext>
              </c:extLst>
            </c:dLbl>
            <c:dLbl>
              <c:idx val="2"/>
              <c:layout>
                <c:manualLayout>
                  <c:x val="-1.9569302507399342E-2"/>
                  <c:y val="-2.269464963696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A87-45CE-88F8-D9E6B932250D}"/>
                </c:ext>
              </c:extLst>
            </c:dLbl>
            <c:dLbl>
              <c:idx val="3"/>
              <c:layout>
                <c:manualLayout>
                  <c:x val="-3.2329217044590734E-2"/>
                  <c:y val="-3.6609082580039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A87-45CE-88F8-D9E6B932250D}"/>
                </c:ext>
              </c:extLst>
            </c:dLbl>
            <c:dLbl>
              <c:idx val="4"/>
              <c:layout>
                <c:manualLayout>
                  <c:x val="-2.6478332495672083E-2"/>
                  <c:y val="-1.9366884630402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F8-4339-B5DA-2097FC6F802C}"/>
                </c:ext>
              </c:extLst>
            </c:dLbl>
            <c:dLbl>
              <c:idx val="5"/>
              <c:layout>
                <c:manualLayout>
                  <c:x val="-2.7629139442676049E-2"/>
                  <c:y val="-3.8631613182934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A87-45CE-88F8-D9E6B932250D}"/>
                </c:ext>
              </c:extLst>
            </c:dLbl>
            <c:dLbl>
              <c:idx val="6"/>
              <c:layout>
                <c:manualLayout>
                  <c:x val="-3.183112749204222E-2"/>
                  <c:y val="-2.4250375931289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A87-45CE-88F8-D9E6B932250D}"/>
                </c:ext>
              </c:extLst>
            </c:dLbl>
            <c:dLbl>
              <c:idx val="7"/>
              <c:layout>
                <c:manualLayout>
                  <c:x val="-3.6261205054286247E-2"/>
                  <c:y val="-5.425486799153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A87-45CE-88F8-D9E6B932250D}"/>
                </c:ext>
              </c:extLst>
            </c:dLbl>
            <c:dLbl>
              <c:idx val="8"/>
              <c:layout>
                <c:manualLayout>
                  <c:x val="-3.8309180767297703E-2"/>
                  <c:y val="-4.094212519719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A87-45CE-88F8-D9E6B932250D}"/>
                </c:ext>
              </c:extLst>
            </c:dLbl>
            <c:dLbl>
              <c:idx val="9"/>
              <c:layout>
                <c:manualLayout>
                  <c:x val="-3.4078572625230355E-2"/>
                  <c:y val="-1.893764448392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A87-45CE-88F8-D9E6B932250D}"/>
                </c:ext>
              </c:extLst>
            </c:dLbl>
            <c:dLbl>
              <c:idx val="10"/>
              <c:layout>
                <c:manualLayout>
                  <c:x val="-2.1788792794343328E-2"/>
                  <c:y val="-4.4291462582961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A87-45CE-88F8-D9E6B932250D}"/>
                </c:ext>
              </c:extLst>
            </c:dLbl>
            <c:dLbl>
              <c:idx val="11"/>
              <c:layout>
                <c:manualLayout>
                  <c:x val="-2.8128664767967833E-2"/>
                  <c:y val="-1.7734848976700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A87-45CE-88F8-D9E6B932250D}"/>
                </c:ext>
              </c:extLst>
            </c:dLbl>
            <c:dLbl>
              <c:idx val="12"/>
              <c:layout>
                <c:manualLayout>
                  <c:x val="-1.3057463561735635E-2"/>
                  <c:y val="-2.70036668493373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A87-45CE-88F8-D9E6B93225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page2!$N$32:$N$44</c:f>
              <c:numCache>
                <c:formatCode>0.0_)</c:formatCode>
                <c:ptCount val="13"/>
                <c:pt idx="0">
                  <c:v>63</c:v>
                </c:pt>
                <c:pt idx="1">
                  <c:v>35</c:v>
                </c:pt>
                <c:pt idx="2">
                  <c:v>23.7</c:v>
                </c:pt>
                <c:pt idx="3">
                  <c:v>21.3</c:v>
                </c:pt>
                <c:pt idx="4">
                  <c:v>51.2</c:v>
                </c:pt>
                <c:pt idx="5">
                  <c:v>31.3</c:v>
                </c:pt>
                <c:pt idx="6">
                  <c:v>51.8</c:v>
                </c:pt>
                <c:pt idx="7">
                  <c:v>39.300000000000004</c:v>
                </c:pt>
                <c:pt idx="8">
                  <c:v>73.3</c:v>
                </c:pt>
                <c:pt idx="9">
                  <c:v>111.5</c:v>
                </c:pt>
                <c:pt idx="10">
                  <c:v>60.4</c:v>
                </c:pt>
                <c:pt idx="11">
                  <c:v>72.099999999999994</c:v>
                </c:pt>
                <c:pt idx="12">
                  <c:v>56.7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1A87-45CE-88F8-D9E6B932250D}"/>
            </c:ext>
          </c:extLst>
        </c:ser>
        <c:ser>
          <c:idx val="2"/>
          <c:order val="2"/>
          <c:tx>
            <c:strRef>
              <c:f>page2!$O$31</c:f>
              <c:strCache>
                <c:ptCount val="1"/>
                <c:pt idx="0">
                  <c:v> Pesingon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988161054336295E-2"/>
                  <c:y val="-3.293087325907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A87-45CE-88F8-D9E6B932250D}"/>
                </c:ext>
              </c:extLst>
            </c:dLbl>
            <c:dLbl>
              <c:idx val="1"/>
              <c:layout>
                <c:manualLayout>
                  <c:x val="-3.1251884737812027E-2"/>
                  <c:y val="-2.058906517650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2364816068912627E-2"/>
                      <c:h val="5.84176309788535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1A87-45CE-88F8-D9E6B932250D}"/>
                </c:ext>
              </c:extLst>
            </c:dLbl>
            <c:dLbl>
              <c:idx val="2"/>
              <c:layout>
                <c:manualLayout>
                  <c:x val="-3.6717484782487285E-2"/>
                  <c:y val="-2.4463611358894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A87-45CE-88F8-D9E6B932250D}"/>
                </c:ext>
              </c:extLst>
            </c:dLbl>
            <c:dLbl>
              <c:idx val="3"/>
              <c:layout>
                <c:manualLayout>
                  <c:x val="-1.1667312077793554E-2"/>
                  <c:y val="1.15633467341974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A87-45CE-88F8-D9E6B932250D}"/>
                </c:ext>
              </c:extLst>
            </c:dLbl>
            <c:dLbl>
              <c:idx val="4"/>
              <c:layout>
                <c:manualLayout>
                  <c:x val="-2.7400714254980422E-2"/>
                  <c:y val="-3.1214529951433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3D-4422-83D6-1F60065A792B}"/>
                </c:ext>
              </c:extLst>
            </c:dLbl>
            <c:dLbl>
              <c:idx val="5"/>
              <c:layout>
                <c:manualLayout>
                  <c:x val="-2.6286160951192575E-2"/>
                  <c:y val="-2.7625752135078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A87-45CE-88F8-D9E6B932250D}"/>
                </c:ext>
              </c:extLst>
            </c:dLbl>
            <c:dLbl>
              <c:idx val="6"/>
              <c:layout>
                <c:manualLayout>
                  <c:x val="-1.9184343760308649E-2"/>
                  <c:y val="-4.077366183095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A87-45CE-88F8-D9E6B932250D}"/>
                </c:ext>
              </c:extLst>
            </c:dLbl>
            <c:dLbl>
              <c:idx val="7"/>
              <c:layout>
                <c:manualLayout>
                  <c:x val="-2.8068492768191275E-2"/>
                  <c:y val="-2.6983974111434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A87-45CE-88F8-D9E6B932250D}"/>
                </c:ext>
              </c:extLst>
            </c:dLbl>
            <c:dLbl>
              <c:idx val="8"/>
              <c:layout>
                <c:manualLayout>
                  <c:x val="-4.0150220584129113E-2"/>
                  <c:y val="-1.399538266835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A87-45CE-88F8-D9E6B932250D}"/>
                </c:ext>
              </c:extLst>
            </c:dLbl>
            <c:dLbl>
              <c:idx val="9"/>
              <c:layout>
                <c:manualLayout>
                  <c:x val="-3.7338191768582135E-2"/>
                  <c:y val="-3.26007122001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A87-45CE-88F8-D9E6B932250D}"/>
                </c:ext>
              </c:extLst>
            </c:dLbl>
            <c:dLbl>
              <c:idx val="10"/>
              <c:layout>
                <c:manualLayout>
                  <c:x val="-2.1214608812196348E-2"/>
                  <c:y val="-5.3554708425937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A87-45CE-88F8-D9E6B932250D}"/>
                </c:ext>
              </c:extLst>
            </c:dLbl>
            <c:dLbl>
              <c:idx val="11"/>
              <c:layout>
                <c:manualLayout>
                  <c:x val="-2.7347126821913217E-2"/>
                  <c:y val="-1.5303411243753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A87-45CE-88F8-D9E6B932250D}"/>
                </c:ext>
              </c:extLst>
            </c:dLbl>
            <c:dLbl>
              <c:idx val="12"/>
              <c:layout>
                <c:manualLayout>
                  <c:x val="-1.3795722343217744E-2"/>
                  <c:y val="-2.1750629013741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A87-45CE-88F8-D9E6B93225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page2!$O$32:$O$44</c:f>
              <c:numCache>
                <c:formatCode>0.0_)</c:formatCode>
                <c:ptCount val="13"/>
                <c:pt idx="0">
                  <c:v>22.2</c:v>
                </c:pt>
                <c:pt idx="1">
                  <c:v>19.600000000000001</c:v>
                </c:pt>
                <c:pt idx="2">
                  <c:v>12.1</c:v>
                </c:pt>
                <c:pt idx="3">
                  <c:v>17</c:v>
                </c:pt>
                <c:pt idx="4">
                  <c:v>5.4</c:v>
                </c:pt>
                <c:pt idx="5">
                  <c:v>3.1</c:v>
                </c:pt>
                <c:pt idx="6">
                  <c:v>6.1</c:v>
                </c:pt>
                <c:pt idx="7">
                  <c:v>11.8</c:v>
                </c:pt>
                <c:pt idx="8">
                  <c:v>19.899999999999999</c:v>
                </c:pt>
                <c:pt idx="9">
                  <c:v>29.3</c:v>
                </c:pt>
                <c:pt idx="10">
                  <c:v>2.9</c:v>
                </c:pt>
                <c:pt idx="11">
                  <c:v>1.3</c:v>
                </c:pt>
                <c:pt idx="12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1A87-45CE-88F8-D9E6B932250D}"/>
            </c:ext>
          </c:extLst>
        </c:ser>
        <c:ser>
          <c:idx val="3"/>
          <c:order val="3"/>
          <c:tx>
            <c:strRef>
              <c:f>page2!$P$31</c:f>
              <c:strCache>
                <c:ptCount val="1"/>
                <c:pt idx="0">
                  <c:v> Gram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92494555201925E-2"/>
                  <c:y val="-1.59181939051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A87-45CE-88F8-D9E6B932250D}"/>
                </c:ext>
              </c:extLst>
            </c:dLbl>
            <c:dLbl>
              <c:idx val="1"/>
              <c:layout>
                <c:manualLayout>
                  <c:x val="-2.6403641034232424E-2"/>
                  <c:y val="-1.707514225695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A87-45CE-88F8-D9E6B932250D}"/>
                </c:ext>
              </c:extLst>
            </c:dLbl>
            <c:dLbl>
              <c:idx val="2"/>
              <c:layout>
                <c:manualLayout>
                  <c:x val="-2.9601273245099681E-2"/>
                  <c:y val="-2.196232594619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1764962865880294E-2"/>
                      <c:h val="7.93750000000000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C-1A87-45CE-88F8-D9E6B932250D}"/>
                </c:ext>
              </c:extLst>
            </c:dLbl>
            <c:dLbl>
              <c:idx val="3"/>
              <c:layout>
                <c:manualLayout>
                  <c:x val="-3.2396688445859162E-2"/>
                  <c:y val="-2.3962677338489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A87-45CE-88F8-D9E6B932250D}"/>
                </c:ext>
              </c:extLst>
            </c:dLbl>
            <c:dLbl>
              <c:idx val="4"/>
              <c:layout>
                <c:manualLayout>
                  <c:x val="5.0052350013625345E-3"/>
                  <c:y val="-6.18476394507084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A87-45CE-88F8-D9E6B932250D}"/>
                </c:ext>
              </c:extLst>
            </c:dLbl>
            <c:dLbl>
              <c:idx val="5"/>
              <c:layout>
                <c:manualLayout>
                  <c:x val="7.7434992757052911E-3"/>
                  <c:y val="-2.3814875254852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A87-45CE-88F8-D9E6B932250D}"/>
                </c:ext>
              </c:extLst>
            </c:dLbl>
            <c:dLbl>
              <c:idx val="6"/>
              <c:layout>
                <c:manualLayout>
                  <c:x val="7.9002624671916013E-3"/>
                  <c:y val="-1.45961375464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A87-45CE-88F8-D9E6B932250D}"/>
                </c:ext>
              </c:extLst>
            </c:dLbl>
            <c:dLbl>
              <c:idx val="7"/>
              <c:layout>
                <c:manualLayout>
                  <c:x val="-2.0402635840732611E-2"/>
                  <c:y val="-2.7538755462042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A87-45CE-88F8-D9E6B932250D}"/>
                </c:ext>
              </c:extLst>
            </c:dLbl>
            <c:dLbl>
              <c:idx val="8"/>
              <c:layout>
                <c:manualLayout>
                  <c:x val="-3.1791478192885463E-2"/>
                  <c:y val="-2.5336553506245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A87-45CE-88F8-D9E6B932250D}"/>
                </c:ext>
              </c:extLst>
            </c:dLbl>
            <c:dLbl>
              <c:idx val="9"/>
              <c:layout>
                <c:manualLayout>
                  <c:x val="-2.6719160104986876E-2"/>
                  <c:y val="-2.421560594092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A87-45CE-88F8-D9E6B932250D}"/>
                </c:ext>
              </c:extLst>
            </c:dLbl>
            <c:dLbl>
              <c:idx val="10"/>
              <c:layout>
                <c:manualLayout>
                  <c:x val="-2.4382922879321065E-2"/>
                  <c:y val="-2.2794344122594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A87-45CE-88F8-D9E6B932250D}"/>
                </c:ext>
              </c:extLst>
            </c:dLbl>
            <c:dLbl>
              <c:idx val="11"/>
              <c:layout>
                <c:manualLayout>
                  <c:x val="-2.654087786898978E-2"/>
                  <c:y val="-2.0999843381193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A87-45CE-88F8-D9E6B932250D}"/>
                </c:ext>
              </c:extLst>
            </c:dLbl>
            <c:dLbl>
              <c:idx val="12"/>
              <c:layout>
                <c:manualLayout>
                  <c:x val="-1.3466102641425146E-2"/>
                  <c:y val="-4.8964761999416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A87-45CE-88F8-D9E6B93225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page2!$P$32:$P$44</c:f>
              <c:numCache>
                <c:formatCode>0.0_)</c:formatCode>
                <c:ptCount val="13"/>
                <c:pt idx="0">
                  <c:v>2.2000000000000002</c:v>
                </c:pt>
                <c:pt idx="1">
                  <c:v>0.9</c:v>
                </c:pt>
                <c:pt idx="2">
                  <c:v>0.4</c:v>
                </c:pt>
                <c:pt idx="3">
                  <c:v>0.7</c:v>
                </c:pt>
                <c:pt idx="4">
                  <c:v>2.4</c:v>
                </c:pt>
                <c:pt idx="5">
                  <c:v>0.7</c:v>
                </c:pt>
                <c:pt idx="6">
                  <c:v>1.5</c:v>
                </c:pt>
                <c:pt idx="7">
                  <c:v>0.4</c:v>
                </c:pt>
                <c:pt idx="8">
                  <c:v>0.1</c:v>
                </c:pt>
                <c:pt idx="9">
                  <c:v>2.7</c:v>
                </c:pt>
                <c:pt idx="10">
                  <c:v>1.4</c:v>
                </c:pt>
                <c:pt idx="11">
                  <c:v>7.2</c:v>
                </c:pt>
                <c:pt idx="12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1A87-45CE-88F8-D9E6B932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4816"/>
        <c:axId val="202338304"/>
      </c:lineChart>
      <c:catAx>
        <c:axId val="2024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3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38304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_)" sourceLinked="1"/>
        <c:majorTickMark val="none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2434816"/>
        <c:crosses val="autoZero"/>
        <c:crossBetween val="between"/>
        <c:majorUnit val="10"/>
        <c:minorUnit val="2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13702660060750835"/>
          <c:y val="0.88445864556785458"/>
          <c:w val="0.80947868585392346"/>
          <c:h val="0.10368910256410256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07796401296338E-2"/>
          <c:y val="3.614832072495764E-2"/>
          <c:w val="0.95954022402609862"/>
          <c:h val="0.60273472804463613"/>
        </c:manualLayout>
      </c:layout>
      <c:lineChart>
        <c:grouping val="standard"/>
        <c:varyColors val="0"/>
        <c:ser>
          <c:idx val="0"/>
          <c:order val="0"/>
          <c:tx>
            <c:strRef>
              <c:f>page3!$M$31</c:f>
              <c:strCache>
                <c:ptCount val="1"/>
                <c:pt idx="0">
                  <c:v> Other  pulses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028294022169804E-2"/>
                  <c:y val="-3.2958656580703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8-4CC7-8F28-72C1B1B36826}"/>
                </c:ext>
              </c:extLst>
            </c:dLbl>
            <c:dLbl>
              <c:idx val="1"/>
              <c:layout>
                <c:manualLayout>
                  <c:x val="-2.704089598227831E-2"/>
                  <c:y val="-5.795559338866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8-4CC7-8F28-72C1B1B36826}"/>
                </c:ext>
              </c:extLst>
            </c:dLbl>
            <c:dLbl>
              <c:idx val="2"/>
              <c:layout>
                <c:manualLayout>
                  <c:x val="-2.4264222864397843E-2"/>
                  <c:y val="-2.394545583521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8-4CC7-8F28-72C1B1B36826}"/>
                </c:ext>
              </c:extLst>
            </c:dLbl>
            <c:dLbl>
              <c:idx val="3"/>
              <c:layout>
                <c:manualLayout>
                  <c:x val="-3.1824367913606773E-2"/>
                  <c:y val="-2.9472421598405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8-4CC7-8F28-72C1B1B36826}"/>
                </c:ext>
              </c:extLst>
            </c:dLbl>
            <c:dLbl>
              <c:idx val="4"/>
              <c:layout>
                <c:manualLayout>
                  <c:x val="-2.7691614305787534E-2"/>
                  <c:y val="-1.6270386349126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8-4CC7-8F28-72C1B1B36826}"/>
                </c:ext>
              </c:extLst>
            </c:dLbl>
            <c:dLbl>
              <c:idx val="5"/>
              <c:layout>
                <c:manualLayout>
                  <c:x val="-3.76884918004778E-2"/>
                  <c:y val="-1.938839340414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8-4CC7-8F28-72C1B1B36826}"/>
                </c:ext>
              </c:extLst>
            </c:dLbl>
            <c:dLbl>
              <c:idx val="6"/>
              <c:layout>
                <c:manualLayout>
                  <c:x val="-3.706832994190333E-2"/>
                  <c:y val="-3.088686282635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F8-4CC7-8F28-72C1B1B36826}"/>
                </c:ext>
              </c:extLst>
            </c:dLbl>
            <c:dLbl>
              <c:idx val="7"/>
              <c:layout>
                <c:manualLayout>
                  <c:x val="-3.2302612005149202E-2"/>
                  <c:y val="-3.9099550516873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F8-4CC7-8F28-72C1B1B36826}"/>
                </c:ext>
              </c:extLst>
            </c:dLbl>
            <c:dLbl>
              <c:idx val="8"/>
              <c:layout>
                <c:manualLayout>
                  <c:x val="-2.4293992745288862E-2"/>
                  <c:y val="-8.240396569861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F8-4CC7-8F28-72C1B1B36826}"/>
                </c:ext>
              </c:extLst>
            </c:dLbl>
            <c:dLbl>
              <c:idx val="9"/>
              <c:layout>
                <c:manualLayout>
                  <c:x val="-2.8994965696627989E-2"/>
                  <c:y val="-2.1836689946926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F8-4CC7-8F28-72C1B1B36826}"/>
                </c:ext>
              </c:extLst>
            </c:dLbl>
            <c:dLbl>
              <c:idx val="10"/>
              <c:layout>
                <c:manualLayout>
                  <c:x val="-2.2360435282668317E-2"/>
                  <c:y val="-3.321973923300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F8-4CC7-8F28-72C1B1B36826}"/>
                </c:ext>
              </c:extLst>
            </c:dLbl>
            <c:dLbl>
              <c:idx val="11"/>
              <c:layout>
                <c:manualLayout>
                  <c:x val="-2.6232284937446931E-2"/>
                  <c:y val="-2.5787240354169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F8-4CC7-8F28-72C1B1B36826}"/>
                </c:ext>
              </c:extLst>
            </c:dLbl>
            <c:dLbl>
              <c:idx val="12"/>
              <c:layout>
                <c:manualLayout>
                  <c:x val="-2.2263558347341415E-2"/>
                  <c:y val="-3.0438649622238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F8-4CC7-8F28-72C1B1B36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page3!$M$32:$M$44</c:f>
              <c:numCache>
                <c:formatCode>0.0_)</c:formatCode>
                <c:ptCount val="13"/>
                <c:pt idx="0">
                  <c:v>15.5</c:v>
                </c:pt>
                <c:pt idx="1">
                  <c:v>8.9</c:v>
                </c:pt>
                <c:pt idx="2">
                  <c:v>3.8</c:v>
                </c:pt>
                <c:pt idx="3">
                  <c:v>5.5</c:v>
                </c:pt>
                <c:pt idx="4">
                  <c:v>6.9</c:v>
                </c:pt>
                <c:pt idx="5">
                  <c:v>6.9</c:v>
                </c:pt>
                <c:pt idx="6">
                  <c:v>18.3</c:v>
                </c:pt>
                <c:pt idx="7">
                  <c:v>14.1</c:v>
                </c:pt>
                <c:pt idx="8">
                  <c:v>28.6</c:v>
                </c:pt>
                <c:pt idx="9">
                  <c:v>49.7</c:v>
                </c:pt>
                <c:pt idx="10">
                  <c:v>32</c:v>
                </c:pt>
                <c:pt idx="11">
                  <c:v>33.299999999999997</c:v>
                </c:pt>
                <c:pt idx="12">
                  <c:v>16.100000000000001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8F8-4CC7-8F28-72C1B1B36826}"/>
            </c:ext>
          </c:extLst>
        </c:ser>
        <c:ser>
          <c:idx val="1"/>
          <c:order val="1"/>
          <c:tx>
            <c:strRef>
              <c:f>page3!$N$31</c:f>
              <c:strCache>
                <c:ptCount val="1"/>
                <c:pt idx="0">
                  <c:v> Sesame seeds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960285267371875E-2"/>
                  <c:y val="-2.423113879806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F8-4CC7-8F28-72C1B1B36826}"/>
                </c:ext>
              </c:extLst>
            </c:dLbl>
            <c:dLbl>
              <c:idx val="1"/>
              <c:layout>
                <c:manualLayout>
                  <c:x val="-2.8063221895242879E-2"/>
                  <c:y val="-2.938858686890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F8-4CC7-8F28-72C1B1B36826}"/>
                </c:ext>
              </c:extLst>
            </c:dLbl>
            <c:dLbl>
              <c:idx val="2"/>
              <c:layout>
                <c:manualLayout>
                  <c:x val="-2.4865747000480158E-2"/>
                  <c:y val="-4.5777954045670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F8-4CC7-8F28-72C1B1B36826}"/>
                </c:ext>
              </c:extLst>
            </c:dLbl>
            <c:dLbl>
              <c:idx val="3"/>
              <c:layout>
                <c:manualLayout>
                  <c:x val="-3.2966586247426141E-2"/>
                  <c:y val="-4.829783254980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F8-4CC7-8F28-72C1B1B36826}"/>
                </c:ext>
              </c:extLst>
            </c:dLbl>
            <c:dLbl>
              <c:idx val="4"/>
              <c:layout>
                <c:manualLayout>
                  <c:x val="-3.3611707627455682E-2"/>
                  <c:y val="-5.6830273365706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F8-4CC7-8F28-72C1B1B36826}"/>
                </c:ext>
              </c:extLst>
            </c:dLbl>
            <c:dLbl>
              <c:idx val="5"/>
              <c:layout>
                <c:manualLayout>
                  <c:x val="-3.3706266514665462E-2"/>
                  <c:y val="-2.328445123720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F8-4CC7-8F28-72C1B1B36826}"/>
                </c:ext>
              </c:extLst>
            </c:dLbl>
            <c:dLbl>
              <c:idx val="6"/>
              <c:layout>
                <c:manualLayout>
                  <c:x val="-3.5492642071426467E-2"/>
                  <c:y val="-7.034875195256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F8-4CC7-8F28-72C1B1B36826}"/>
                </c:ext>
              </c:extLst>
            </c:dLbl>
            <c:dLbl>
              <c:idx val="7"/>
              <c:layout>
                <c:manualLayout>
                  <c:x val="-2.8981243917544013E-2"/>
                  <c:y val="-3.8058592878319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F8-4CC7-8F28-72C1B1B36826}"/>
                </c:ext>
              </c:extLst>
            </c:dLbl>
            <c:dLbl>
              <c:idx val="8"/>
              <c:layout>
                <c:manualLayout>
                  <c:x val="-2.5625753009829999E-2"/>
                  <c:y val="-1.9861092302037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F8-4CC7-8F28-72C1B1B36826}"/>
                </c:ext>
              </c:extLst>
            </c:dLbl>
            <c:dLbl>
              <c:idx val="9"/>
              <c:layout>
                <c:manualLayout>
                  <c:x val="-2.8707275354625614E-2"/>
                  <c:y val="-2.8786700245465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F8-4CC7-8F28-72C1B1B36826}"/>
                </c:ext>
              </c:extLst>
            </c:dLbl>
            <c:dLbl>
              <c:idx val="10"/>
              <c:layout>
                <c:manualLayout>
                  <c:x val="-2.1906426022589874E-2"/>
                  <c:y val="-3.979151391501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8F8-4CC7-8F28-72C1B1B36826}"/>
                </c:ext>
              </c:extLst>
            </c:dLbl>
            <c:dLbl>
              <c:idx val="11"/>
              <c:layout>
                <c:manualLayout>
                  <c:x val="-2.0475092128635436E-2"/>
                  <c:y val="-1.9676011014593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8F8-4CC7-8F28-72C1B1B36826}"/>
                </c:ext>
              </c:extLst>
            </c:dLbl>
            <c:dLbl>
              <c:idx val="12"/>
              <c:layout>
                <c:manualLayout>
                  <c:x val="-2.4106137013772153E-2"/>
                  <c:y val="2.082055532532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8F8-4CC7-8F28-72C1B1B36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page3!$N$32:$N$44</c:f>
              <c:numCache>
                <c:formatCode>0.0_)</c:formatCode>
                <c:ptCount val="13"/>
                <c:pt idx="0">
                  <c:v>9.1</c:v>
                </c:pt>
                <c:pt idx="1">
                  <c:v>8</c:v>
                </c:pt>
                <c:pt idx="2">
                  <c:v>8.6999999999999993</c:v>
                </c:pt>
                <c:pt idx="3">
                  <c:v>20.7</c:v>
                </c:pt>
                <c:pt idx="4">
                  <c:v>34.9</c:v>
                </c:pt>
                <c:pt idx="5">
                  <c:v>62.4</c:v>
                </c:pt>
                <c:pt idx="6">
                  <c:v>39.700000000000003</c:v>
                </c:pt>
                <c:pt idx="7">
                  <c:v>25.8</c:v>
                </c:pt>
                <c:pt idx="8">
                  <c:v>14.7</c:v>
                </c:pt>
                <c:pt idx="9">
                  <c:v>17.7</c:v>
                </c:pt>
                <c:pt idx="10">
                  <c:v>7.5</c:v>
                </c:pt>
                <c:pt idx="11">
                  <c:v>6.7</c:v>
                </c:pt>
                <c:pt idx="12">
                  <c:v>13.5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8F8-4CC7-8F28-72C1B1B36826}"/>
            </c:ext>
          </c:extLst>
        </c:ser>
        <c:ser>
          <c:idx val="2"/>
          <c:order val="2"/>
          <c:tx>
            <c:strRef>
              <c:f>page3!$O$31</c:f>
              <c:strCache>
                <c:ptCount val="1"/>
                <c:pt idx="0">
                  <c:v> Tamarind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015983692274156E-2"/>
                  <c:y val="-2.674231138798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8F8-4CC7-8F28-72C1B1B36826}"/>
                </c:ext>
              </c:extLst>
            </c:dLbl>
            <c:dLbl>
              <c:idx val="1"/>
              <c:layout>
                <c:manualLayout>
                  <c:x val="-2.962005591051961E-2"/>
                  <c:y val="-2.7934699194541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8F8-4CC7-8F28-72C1B1B36826}"/>
                </c:ext>
              </c:extLst>
            </c:dLbl>
            <c:dLbl>
              <c:idx val="2"/>
              <c:layout>
                <c:manualLayout>
                  <c:x val="-2.3938569126670608E-2"/>
                  <c:y val="-2.1910206555875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8F8-4CC7-8F28-72C1B1B36826}"/>
                </c:ext>
              </c:extLst>
            </c:dLbl>
            <c:dLbl>
              <c:idx val="3"/>
              <c:layout>
                <c:manualLayout>
                  <c:x val="-3.1070695287668183E-2"/>
                  <c:y val="-2.242159840585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8F8-4CC7-8F28-72C1B1B36826}"/>
                </c:ext>
              </c:extLst>
            </c:dLbl>
            <c:dLbl>
              <c:idx val="4"/>
              <c:layout>
                <c:manualLayout>
                  <c:x val="-2.7084739407574103E-2"/>
                  <c:y val="-1.844815466862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8F8-4CC7-8F28-72C1B1B36826}"/>
                </c:ext>
              </c:extLst>
            </c:dLbl>
            <c:dLbl>
              <c:idx val="5"/>
              <c:layout>
                <c:manualLayout>
                  <c:x val="-3.7533839414854303E-2"/>
                  <c:y val="-3.121553908955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8F8-4CC7-8F28-72C1B1B36826}"/>
                </c:ext>
              </c:extLst>
            </c:dLbl>
            <c:dLbl>
              <c:idx val="6"/>
              <c:layout>
                <c:manualLayout>
                  <c:x val="-2.945671353370392E-2"/>
                  <c:y val="-2.564439887274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8F8-4CC7-8F28-72C1B1B36826}"/>
                </c:ext>
              </c:extLst>
            </c:dLbl>
            <c:dLbl>
              <c:idx val="7"/>
              <c:layout>
                <c:manualLayout>
                  <c:x val="-2.9724041228853137E-2"/>
                  <c:y val="-3.485332146749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8F8-4CC7-8F28-72C1B1B36826}"/>
                </c:ext>
              </c:extLst>
            </c:dLbl>
            <c:dLbl>
              <c:idx val="8"/>
              <c:layout>
                <c:manualLayout>
                  <c:x val="-2.1832350922464674E-2"/>
                  <c:y val="-2.3751668633558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8F8-4CC7-8F28-72C1B1B36826}"/>
                </c:ext>
              </c:extLst>
            </c:dLbl>
            <c:dLbl>
              <c:idx val="9"/>
              <c:layout>
                <c:manualLayout>
                  <c:x val="-2.5810010280701307E-2"/>
                  <c:y val="-2.5111403457860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8F8-4CC7-8F28-72C1B1B36826}"/>
                </c:ext>
              </c:extLst>
            </c:dLbl>
            <c:dLbl>
              <c:idx val="10"/>
              <c:layout>
                <c:manualLayout>
                  <c:x val="-2.1959951635259076E-2"/>
                  <c:y val="-2.9431923236316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8F8-4CC7-8F28-72C1B1B36826}"/>
                </c:ext>
              </c:extLst>
            </c:dLbl>
            <c:dLbl>
              <c:idx val="11"/>
              <c:layout>
                <c:manualLayout>
                  <c:x val="-2.5648613900689052E-2"/>
                  <c:y val="-2.5487369975558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8F8-4CC7-8F28-72C1B1B36826}"/>
                </c:ext>
              </c:extLst>
            </c:dLbl>
            <c:dLbl>
              <c:idx val="12"/>
              <c:layout>
                <c:manualLayout>
                  <c:x val="-1.8471828226858854E-2"/>
                  <c:y val="-3.2580432974133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8F8-4CC7-8F28-72C1B1B36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page3!$L$32:$L$44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page3!$O$32:$O$44</c:f>
              <c:numCache>
                <c:formatCode>0.0_)</c:formatCode>
                <c:ptCount val="13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0.7</c:v>
                </c:pt>
                <c:pt idx="9">
                  <c:v>0.9</c:v>
                </c:pt>
                <c:pt idx="10">
                  <c:v>0.2</c:v>
                </c:pt>
                <c:pt idx="11">
                  <c:v>1</c:v>
                </c:pt>
                <c:pt idx="12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48F8-4CC7-8F28-72C1B1B36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99136"/>
        <c:axId val="202700672"/>
      </c:lineChart>
      <c:catAx>
        <c:axId val="20269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2700672"/>
        <c:crosses val="autoZero"/>
        <c:auto val="1"/>
        <c:lblAlgn val="ctr"/>
        <c:lblOffset val="100"/>
        <c:noMultiLvlLbl val="0"/>
      </c:catAx>
      <c:valAx>
        <c:axId val="202700672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_)" sourceLinked="1"/>
        <c:majorTickMark val="out"/>
        <c:minorTickMark val="none"/>
        <c:tickLblPos val="none"/>
        <c:crossAx val="20269913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9525701141289922"/>
          <c:y val="0.89474831840351943"/>
          <c:w val="0.72718728966419965"/>
          <c:h val="8.6195578645454227E-2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26817220829804E-3"/>
          <c:y val="5.0857590882344171E-2"/>
          <c:w val="0.97558249821045051"/>
          <c:h val="0.5745488888889001"/>
        </c:manualLayout>
      </c:layout>
      <c:lineChart>
        <c:grouping val="standard"/>
        <c:varyColors val="0"/>
        <c:ser>
          <c:idx val="0"/>
          <c:order val="0"/>
          <c:tx>
            <c:strRef>
              <c:f>page4!$L$33</c:f>
              <c:strCache>
                <c:ptCount val="1"/>
                <c:pt idx="0">
                  <c:v> Raw Rubber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957828535622195E-2"/>
                  <c:y val="-2.7269400596968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4-449D-8383-790976A74AA7}"/>
                </c:ext>
              </c:extLst>
            </c:dLbl>
            <c:dLbl>
              <c:idx val="1"/>
              <c:layout>
                <c:manualLayout>
                  <c:x val="-3.2158132587046383E-2"/>
                  <c:y val="-6.9283693907193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4-449D-8383-790976A74AA7}"/>
                </c:ext>
              </c:extLst>
            </c:dLbl>
            <c:dLbl>
              <c:idx val="2"/>
              <c:layout>
                <c:manualLayout>
                  <c:x val="-3.3930134343957918E-2"/>
                  <c:y val="-3.7043867696149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4-449D-8383-790976A74AA7}"/>
                </c:ext>
              </c:extLst>
            </c:dLbl>
            <c:dLbl>
              <c:idx val="3"/>
              <c:layout>
                <c:manualLayout>
                  <c:x val="-3.382845850937366E-2"/>
                  <c:y val="-4.0942652192747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4-449D-8383-790976A74AA7}"/>
                </c:ext>
              </c:extLst>
            </c:dLbl>
            <c:dLbl>
              <c:idx val="4"/>
              <c:layout>
                <c:manualLayout>
                  <c:x val="-3.2392736274196365E-2"/>
                  <c:y val="-4.3534640510296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4-449D-8383-790976A74AA7}"/>
                </c:ext>
              </c:extLst>
            </c:dLbl>
            <c:dLbl>
              <c:idx val="5"/>
              <c:layout>
                <c:manualLayout>
                  <c:x val="-2.8485202942914734E-2"/>
                  <c:y val="-3.8910124098565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4-449D-8383-790976A74AA7}"/>
                </c:ext>
              </c:extLst>
            </c:dLbl>
            <c:dLbl>
              <c:idx val="6"/>
              <c:layout>
                <c:manualLayout>
                  <c:x val="-2.8112049699851177E-2"/>
                  <c:y val="2.905454475957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4-449D-8383-790976A74AA7}"/>
                </c:ext>
              </c:extLst>
            </c:dLbl>
            <c:dLbl>
              <c:idx val="7"/>
              <c:layout>
                <c:manualLayout>
                  <c:x val="-3.1684915086027422E-2"/>
                  <c:y val="3.042430310086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571101966163694E-2"/>
                      <c:h val="6.52638888888888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54-449D-8383-790976A74AA7}"/>
                </c:ext>
              </c:extLst>
            </c:dLbl>
            <c:dLbl>
              <c:idx val="8"/>
              <c:layout>
                <c:manualLayout>
                  <c:x val="-2.682117682013662E-2"/>
                  <c:y val="-3.79322426929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54-449D-8383-790976A74AA7}"/>
                </c:ext>
              </c:extLst>
            </c:dLbl>
            <c:dLbl>
              <c:idx val="9"/>
              <c:layout>
                <c:manualLayout>
                  <c:x val="-3.0983439731575798E-2"/>
                  <c:y val="-1.5784119009348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54-449D-8383-790976A74AA7}"/>
                </c:ext>
              </c:extLst>
            </c:dLbl>
            <c:dLbl>
              <c:idx val="10"/>
              <c:layout>
                <c:manualLayout>
                  <c:x val="-3.5414835940034112E-2"/>
                  <c:y val="-4.570592207527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54-449D-8383-790976A74AA7}"/>
                </c:ext>
              </c:extLst>
            </c:dLbl>
            <c:dLbl>
              <c:idx val="11"/>
              <c:layout>
                <c:manualLayout>
                  <c:x val="-3.1733994919724437E-2"/>
                  <c:y val="-3.9502586448538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7936281502615303E-2"/>
                      <c:h val="5.57964852607709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54-449D-8383-790976A74AA7}"/>
                </c:ext>
              </c:extLst>
            </c:dLbl>
            <c:dLbl>
              <c:idx val="12"/>
              <c:layout>
                <c:manualLayout>
                  <c:x val="-1.6987482737816702E-2"/>
                  <c:y val="2.1498420100400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54-449D-8383-790976A74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page4!$K$34:$K$46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page4!$L$34:$L$46</c:f>
              <c:numCache>
                <c:formatCode>0.0_)</c:formatCode>
                <c:ptCount val="13"/>
                <c:pt idx="0">
                  <c:v>29.3</c:v>
                </c:pt>
                <c:pt idx="1">
                  <c:v>28</c:v>
                </c:pt>
                <c:pt idx="2">
                  <c:v>23.3</c:v>
                </c:pt>
                <c:pt idx="3">
                  <c:v>24</c:v>
                </c:pt>
                <c:pt idx="4">
                  <c:v>17.5</c:v>
                </c:pt>
                <c:pt idx="5">
                  <c:v>39.1</c:v>
                </c:pt>
                <c:pt idx="6">
                  <c:v>49.7</c:v>
                </c:pt>
                <c:pt idx="7">
                  <c:v>55.6</c:v>
                </c:pt>
                <c:pt idx="8">
                  <c:v>57.1</c:v>
                </c:pt>
                <c:pt idx="9">
                  <c:v>71</c:v>
                </c:pt>
                <c:pt idx="10">
                  <c:v>48.2</c:v>
                </c:pt>
                <c:pt idx="11">
                  <c:v>32</c:v>
                </c:pt>
                <c:pt idx="12">
                  <c:v>27.5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E54-449D-8383-790976A74AA7}"/>
            </c:ext>
          </c:extLst>
        </c:ser>
        <c:ser>
          <c:idx val="1"/>
          <c:order val="1"/>
          <c:tx>
            <c:strRef>
              <c:f>page4!$M$33</c:f>
              <c:strCache>
                <c:ptCount val="1"/>
                <c:pt idx="0">
                  <c:v> Hide and skin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04465518104515E-2"/>
                  <c:y val="-1.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54-449D-8383-790976A74AA7}"/>
                </c:ext>
              </c:extLst>
            </c:dLbl>
            <c:dLbl>
              <c:idx val="1"/>
              <c:layout>
                <c:manualLayout>
                  <c:x val="1.9102196752626601E-3"/>
                  <c:y val="2.822640032946639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54-449D-8383-790976A74AA7}"/>
                </c:ext>
              </c:extLst>
            </c:dLbl>
            <c:dLbl>
              <c:idx val="2"/>
              <c:layout>
                <c:manualLayout>
                  <c:x val="-2.3618533183145711E-2"/>
                  <c:y val="-2.4075173089532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54-449D-8383-790976A74AA7}"/>
                </c:ext>
              </c:extLst>
            </c:dLbl>
            <c:dLbl>
              <c:idx val="3"/>
              <c:layout>
                <c:manualLayout>
                  <c:x val="-2.8065395095367849E-2"/>
                  <c:y val="-2.0284722222222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54-449D-8383-790976A74AA7}"/>
                </c:ext>
              </c:extLst>
            </c:dLbl>
            <c:dLbl>
              <c:idx val="4"/>
              <c:layout>
                <c:manualLayout>
                  <c:x val="-2.5707156076478641E-2"/>
                  <c:y val="-2.0046654196592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54-449D-8383-790976A74AA7}"/>
                </c:ext>
              </c:extLst>
            </c:dLbl>
            <c:dLbl>
              <c:idx val="5"/>
              <c:layout>
                <c:manualLayout>
                  <c:x val="-2.222393472587228E-2"/>
                  <c:y val="-2.3691804907881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54-449D-8383-790976A74AA7}"/>
                </c:ext>
              </c:extLst>
            </c:dLbl>
            <c:dLbl>
              <c:idx val="6"/>
              <c:layout>
                <c:manualLayout>
                  <c:x val="-3.0073024539554412E-2"/>
                  <c:y val="-2.1084626957665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54-449D-8383-790976A74AA7}"/>
                </c:ext>
              </c:extLst>
            </c:dLbl>
            <c:dLbl>
              <c:idx val="7"/>
              <c:layout>
                <c:manualLayout>
                  <c:x val="-2.8486961026509848E-2"/>
                  <c:y val="-3.1590028794944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54-449D-8383-790976A74AA7}"/>
                </c:ext>
              </c:extLst>
            </c:dLbl>
            <c:dLbl>
              <c:idx val="8"/>
              <c:layout>
                <c:manualLayout>
                  <c:x val="0"/>
                  <c:y val="2.46944444444444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54-449D-8383-790976A74AA7}"/>
                </c:ext>
              </c:extLst>
            </c:dLbl>
            <c:dLbl>
              <c:idx val="9"/>
              <c:layout>
                <c:manualLayout>
                  <c:x val="-2.7606600666255095E-2"/>
                  <c:y val="-2.6769279537204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54-449D-8383-790976A74AA7}"/>
                </c:ext>
              </c:extLst>
            </c:dLbl>
            <c:dLbl>
              <c:idx val="10"/>
              <c:layout>
                <c:manualLayout>
                  <c:x val="-2.8272475555940202E-2"/>
                  <c:y val="-2.393277777777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54-449D-8383-790976A74AA7}"/>
                </c:ext>
              </c:extLst>
            </c:dLbl>
            <c:dLbl>
              <c:idx val="11"/>
              <c:layout>
                <c:manualLayout>
                  <c:x val="0"/>
                  <c:y val="2.101979087790729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54-449D-8383-790976A74AA7}"/>
                </c:ext>
              </c:extLst>
            </c:dLbl>
            <c:dLbl>
              <c:idx val="12"/>
              <c:layout>
                <c:manualLayout>
                  <c:x val="-1.4378779696595798E-2"/>
                  <c:y val="-2.579302248470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54-449D-8383-790976A74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page4!$K$34:$K$46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page4!$M$34:$M$46</c:f>
              <c:numCache>
                <c:formatCode>0.0_)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BE54-449D-8383-790976A74AA7}"/>
            </c:ext>
          </c:extLst>
        </c:ser>
        <c:ser>
          <c:idx val="2"/>
          <c:order val="2"/>
          <c:tx>
            <c:strRef>
              <c:f>page4!$N$33</c:f>
              <c:strCache>
                <c:ptCount val="1"/>
                <c:pt idx="0">
                  <c:v> Fresh and dried
 Prawns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883508867788094E-2"/>
                  <c:y val="-5.107393137613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E54-449D-8383-790976A74AA7}"/>
                </c:ext>
              </c:extLst>
            </c:dLbl>
            <c:dLbl>
              <c:idx val="1"/>
              <c:layout>
                <c:manualLayout>
                  <c:x val="-2.7035516511774618E-2"/>
                  <c:y val="-3.565667762403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E54-449D-8383-790976A74AA7}"/>
                </c:ext>
              </c:extLst>
            </c:dLbl>
            <c:dLbl>
              <c:idx val="2"/>
              <c:layout>
                <c:manualLayout>
                  <c:x val="-2.5296918343170299E-2"/>
                  <c:y val="-4.197850572076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E54-449D-8383-790976A74AA7}"/>
                </c:ext>
              </c:extLst>
            </c:dLbl>
            <c:dLbl>
              <c:idx val="3"/>
              <c:layout>
                <c:manualLayout>
                  <c:x val="-2.7921894284242278E-2"/>
                  <c:y val="-3.2874170629252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E54-449D-8383-790976A74AA7}"/>
                </c:ext>
              </c:extLst>
            </c:dLbl>
            <c:dLbl>
              <c:idx val="4"/>
              <c:layout>
                <c:manualLayout>
                  <c:x val="-2.5710701537728309E-2"/>
                  <c:y val="-3.227752053228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E54-449D-8383-790976A74AA7}"/>
                </c:ext>
              </c:extLst>
            </c:dLbl>
            <c:dLbl>
              <c:idx val="5"/>
              <c:layout>
                <c:manualLayout>
                  <c:x val="-2.6101534601868783E-2"/>
                  <c:y val="-3.8749904441556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E54-449D-8383-790976A74AA7}"/>
                </c:ext>
              </c:extLst>
            </c:dLbl>
            <c:dLbl>
              <c:idx val="6"/>
              <c:layout>
                <c:manualLayout>
                  <c:x val="-3.4753356987371323E-2"/>
                  <c:y val="-4.1273921463700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E54-449D-8383-790976A74AA7}"/>
                </c:ext>
              </c:extLst>
            </c:dLbl>
            <c:dLbl>
              <c:idx val="7"/>
              <c:layout>
                <c:manualLayout>
                  <c:x val="-2.8224860063871191E-2"/>
                  <c:y val="-3.838842389910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E54-449D-8383-790976A74AA7}"/>
                </c:ext>
              </c:extLst>
            </c:dLbl>
            <c:dLbl>
              <c:idx val="8"/>
              <c:layout>
                <c:manualLayout>
                  <c:x val="-2.9774416170189156E-2"/>
                  <c:y val="-3.892332957536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E54-449D-8383-790976A74AA7}"/>
                </c:ext>
              </c:extLst>
            </c:dLbl>
            <c:dLbl>
              <c:idx val="9"/>
              <c:layout>
                <c:manualLayout>
                  <c:x val="-3.254637604763469E-2"/>
                  <c:y val="-3.882157327421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E54-449D-8383-790976A74AA7}"/>
                </c:ext>
              </c:extLst>
            </c:dLbl>
            <c:dLbl>
              <c:idx val="10"/>
              <c:layout>
                <c:manualLayout>
                  <c:x val="-3.1477836661308357E-2"/>
                  <c:y val="-4.559855947575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E54-449D-8383-790976A74AA7}"/>
                </c:ext>
              </c:extLst>
            </c:dLbl>
            <c:dLbl>
              <c:idx val="11"/>
              <c:layout>
                <c:manualLayout>
                  <c:x val="-2.9807605182445743E-2"/>
                  <c:y val="-3.4696938093892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E54-449D-8383-790976A74AA7}"/>
                </c:ext>
              </c:extLst>
            </c:dLbl>
            <c:dLbl>
              <c:idx val="12"/>
              <c:layout>
                <c:manualLayout>
                  <c:x val="-1.3664118715180796E-2"/>
                  <c:y val="-3.8891137939092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E54-449D-8383-790976A74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page4!$K$34:$K$46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page4!$N$34:$N$46</c:f>
              <c:numCache>
                <c:formatCode>0.0_)</c:formatCode>
                <c:ptCount val="13"/>
                <c:pt idx="0">
                  <c:v>5.9</c:v>
                </c:pt>
                <c:pt idx="1">
                  <c:v>5.9</c:v>
                </c:pt>
                <c:pt idx="2">
                  <c:v>7.7</c:v>
                </c:pt>
                <c:pt idx="3">
                  <c:v>8.6</c:v>
                </c:pt>
                <c:pt idx="4">
                  <c:v>4.0999999999999996</c:v>
                </c:pt>
                <c:pt idx="5">
                  <c:v>8.1999999999999993</c:v>
                </c:pt>
                <c:pt idx="6">
                  <c:v>15.5</c:v>
                </c:pt>
                <c:pt idx="7">
                  <c:v>7.6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5.8</c:v>
                </c:pt>
                <c:pt idx="1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E54-449D-8383-790976A74AA7}"/>
            </c:ext>
          </c:extLst>
        </c:ser>
        <c:ser>
          <c:idx val="3"/>
          <c:order val="3"/>
          <c:tx>
            <c:strRef>
              <c:f>page4!$O$33</c:f>
              <c:strCache>
                <c:ptCount val="1"/>
                <c:pt idx="0">
                  <c:v> Fish and Fish
 Products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997812944007675E-2"/>
                  <c:y val="-3.213375633871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E54-449D-8383-790976A74AA7}"/>
                </c:ext>
              </c:extLst>
            </c:dLbl>
            <c:dLbl>
              <c:idx val="1"/>
              <c:layout>
                <c:manualLayout>
                  <c:x val="-3.0033049041448871E-2"/>
                  <c:y val="5.9152906250796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E54-449D-8383-790976A74AA7}"/>
                </c:ext>
              </c:extLst>
            </c:dLbl>
            <c:dLbl>
              <c:idx val="2"/>
              <c:layout>
                <c:manualLayout>
                  <c:x val="-3.3611188678410481E-2"/>
                  <c:y val="-3.8178068378833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E54-449D-8383-790976A74AA7}"/>
                </c:ext>
              </c:extLst>
            </c:dLbl>
            <c:dLbl>
              <c:idx val="3"/>
              <c:layout>
                <c:manualLayout>
                  <c:x val="-3.5419670669920696E-2"/>
                  <c:y val="-3.636200985786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E54-449D-8383-790976A74AA7}"/>
                </c:ext>
              </c:extLst>
            </c:dLbl>
            <c:dLbl>
              <c:idx val="4"/>
              <c:layout>
                <c:manualLayout>
                  <c:x val="-3.6931329547788681E-2"/>
                  <c:y val="-5.214515632915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E54-449D-8383-790976A74AA7}"/>
                </c:ext>
              </c:extLst>
            </c:dLbl>
            <c:dLbl>
              <c:idx val="5"/>
              <c:layout>
                <c:manualLayout>
                  <c:x val="-3.409729879246029E-2"/>
                  <c:y val="-3.040139657914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E54-449D-8383-790976A74AA7}"/>
                </c:ext>
              </c:extLst>
            </c:dLbl>
            <c:dLbl>
              <c:idx val="6"/>
              <c:layout>
                <c:manualLayout>
                  <c:x val="-2.7727175899486846E-2"/>
                  <c:y val="-4.0102056417705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E54-449D-8383-790976A74AA7}"/>
                </c:ext>
              </c:extLst>
            </c:dLbl>
            <c:dLbl>
              <c:idx val="7"/>
              <c:layout>
                <c:manualLayout>
                  <c:x val="-2.9381357703439706E-2"/>
                  <c:y val="-2.9976395993965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E54-449D-8383-790976A74AA7}"/>
                </c:ext>
              </c:extLst>
            </c:dLbl>
            <c:dLbl>
              <c:idx val="8"/>
              <c:layout>
                <c:manualLayout>
                  <c:x val="-2.9010430416955897E-2"/>
                  <c:y val="-4.122550518563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E54-449D-8383-790976A74AA7}"/>
                </c:ext>
              </c:extLst>
            </c:dLbl>
            <c:dLbl>
              <c:idx val="9"/>
              <c:layout>
                <c:manualLayout>
                  <c:x val="-3.0824040152285063E-2"/>
                  <c:y val="-1.8200600403592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E54-449D-8383-790976A74AA7}"/>
                </c:ext>
              </c:extLst>
            </c:dLbl>
            <c:dLbl>
              <c:idx val="10"/>
              <c:layout>
                <c:manualLayout>
                  <c:x val="-3.3265725251970003E-2"/>
                  <c:y val="-4.2540070840659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E54-449D-8383-790976A74AA7}"/>
                </c:ext>
              </c:extLst>
            </c:dLbl>
            <c:dLbl>
              <c:idx val="11"/>
              <c:layout>
                <c:manualLayout>
                  <c:x val="-2.9813728112958043E-2"/>
                  <c:y val="-3.24102387686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E54-449D-8383-790976A74AA7}"/>
                </c:ext>
              </c:extLst>
            </c:dLbl>
            <c:dLbl>
              <c:idx val="12"/>
              <c:layout>
                <c:manualLayout>
                  <c:x val="-1.8247484140808869E-2"/>
                  <c:y val="-4.4387199525574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E54-449D-8383-790976A74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page4!$K$34:$K$46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page4!$O$34:$O$46</c:f>
              <c:numCache>
                <c:formatCode>0.0_)</c:formatCode>
                <c:ptCount val="13"/>
                <c:pt idx="0">
                  <c:v>21.4</c:v>
                </c:pt>
                <c:pt idx="1">
                  <c:v>30.9</c:v>
                </c:pt>
                <c:pt idx="2">
                  <c:v>51.6</c:v>
                </c:pt>
                <c:pt idx="3">
                  <c:v>38</c:v>
                </c:pt>
                <c:pt idx="4">
                  <c:v>55.9</c:v>
                </c:pt>
                <c:pt idx="5">
                  <c:v>66.3</c:v>
                </c:pt>
                <c:pt idx="6">
                  <c:v>54.4</c:v>
                </c:pt>
                <c:pt idx="7">
                  <c:v>57.5</c:v>
                </c:pt>
                <c:pt idx="8">
                  <c:v>43.2</c:v>
                </c:pt>
                <c:pt idx="9">
                  <c:v>53</c:v>
                </c:pt>
                <c:pt idx="10">
                  <c:v>33.4</c:v>
                </c:pt>
                <c:pt idx="11">
                  <c:v>20.8</c:v>
                </c:pt>
                <c:pt idx="12">
                  <c:v>27.9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BE54-449D-8383-790976A74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6832"/>
        <c:axId val="126298368"/>
      </c:lineChart>
      <c:catAx>
        <c:axId val="126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298368"/>
        <c:crosses val="autoZero"/>
        <c:auto val="1"/>
        <c:lblAlgn val="ctr"/>
        <c:lblOffset val="100"/>
        <c:noMultiLvlLbl val="0"/>
      </c:catAx>
      <c:valAx>
        <c:axId val="126298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_)" sourceLinked="1"/>
        <c:majorTickMark val="none"/>
        <c:minorTickMark val="none"/>
        <c:tickLblPos val="none"/>
        <c:spPr>
          <a:ln>
            <a:noFill/>
          </a:ln>
        </c:spPr>
        <c:crossAx val="126296832"/>
        <c:crosses val="autoZero"/>
        <c:crossBetween val="between"/>
        <c:majorUnit val="10"/>
        <c:minorUnit val="5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0534814655017442"/>
          <c:y val="0.88549777777777749"/>
          <c:w val="0.8740107554490476"/>
          <c:h val="9.9223888888890568E-2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240849384759401E-2"/>
          <c:y val="2.1769259974578643E-2"/>
          <c:w val="0.95911111111111114"/>
          <c:h val="0.59816357820133537"/>
        </c:manualLayout>
      </c:layout>
      <c:lineChart>
        <c:grouping val="standard"/>
        <c:varyColors val="0"/>
        <c:ser>
          <c:idx val="0"/>
          <c:order val="0"/>
          <c:tx>
            <c:strRef>
              <c:f>page5!$M$35</c:f>
              <c:strCache>
                <c:ptCount val="1"/>
                <c:pt idx="0">
                  <c:v> Teak Conversion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67010720156843E-2"/>
                  <c:y val="-1.6064312715627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796271973809374E-2"/>
                  <c:y val="-1.912778046516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579089898068444E-2"/>
                  <c:y val="-3.424064068621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705533441618481E-2"/>
                  <c:y val="-2.7187969428349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077559019173549E-2"/>
                  <c:y val="-1.8693768837527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017202348473905E-2"/>
                  <c:y val="-3.6234967891582141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13312427976085E-2"/>
                  <c:y val="-2.0465149147720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7215885195944583E-3"/>
                  <c:y val="-2.9877385461423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802543580984176E-2"/>
                  <c:y val="-2.0681529584552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104290417645184E-2"/>
                  <c:y val="-3.528480418578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228613165342826E-2"/>
                  <c:y val="-3.630063247501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515507562376397E-2"/>
                  <c:y val="-2.329247849719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6501895596383781E-3"/>
                  <c:y val="-1.2935718432705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page5!$K$36:$K$48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page5!$M$36:$M$48</c:f>
              <c:numCache>
                <c:formatCode>0.0_)</c:formatCode>
                <c:ptCount val="13"/>
                <c:pt idx="0">
                  <c:v>0.3</c:v>
                </c:pt>
                <c:pt idx="1">
                  <c:v>2.2000000000000002</c:v>
                </c:pt>
                <c:pt idx="2">
                  <c:v>1.6</c:v>
                </c:pt>
                <c:pt idx="3">
                  <c:v>1.8</c:v>
                </c:pt>
                <c:pt idx="4">
                  <c:v>2.9</c:v>
                </c:pt>
                <c:pt idx="5">
                  <c:v>1.7</c:v>
                </c:pt>
                <c:pt idx="6">
                  <c:v>9.6999999999999993</c:v>
                </c:pt>
                <c:pt idx="7">
                  <c:v>2.8</c:v>
                </c:pt>
                <c:pt idx="8">
                  <c:v>3.7</c:v>
                </c:pt>
                <c:pt idx="9">
                  <c:v>1.5</c:v>
                </c:pt>
                <c:pt idx="10">
                  <c:v>2.2999999999999998</c:v>
                </c:pt>
                <c:pt idx="11">
                  <c:v>5.0999999999999996</c:v>
                </c:pt>
                <c:pt idx="12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00224"/>
        <c:axId val="126101760"/>
      </c:lineChart>
      <c:catAx>
        <c:axId val="12610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101760"/>
        <c:crosses val="autoZero"/>
        <c:auto val="1"/>
        <c:lblAlgn val="ctr"/>
        <c:lblOffset val="100"/>
        <c:noMultiLvlLbl val="0"/>
      </c:catAx>
      <c:valAx>
        <c:axId val="126101760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US$</a:t>
                </a:r>
              </a:p>
            </c:rich>
          </c:tx>
          <c:layout>
            <c:manualLayout>
              <c:xMode val="edge"/>
              <c:yMode val="edge"/>
              <c:x val="9.9423383387647266E-2"/>
              <c:y val="0.89519509534050912"/>
            </c:manualLayout>
          </c:layout>
          <c:overlay val="0"/>
        </c:title>
        <c:numFmt formatCode="0.0_)" sourceLinked="1"/>
        <c:majorTickMark val="out"/>
        <c:minorTickMark val="none"/>
        <c:tickLblPos val="nextTo"/>
        <c:crossAx val="1261002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6992118612955355"/>
          <c:y val="0.88497404223983533"/>
          <c:w val="0.23799013575698091"/>
          <c:h val="6.753255899979653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85467480337502E-3"/>
          <c:y val="4.9042196547807122E-2"/>
          <c:w val="0.97926434901518877"/>
          <c:h val="0.37665108560034882"/>
        </c:manualLayout>
      </c:layout>
      <c:lineChart>
        <c:grouping val="standard"/>
        <c:varyColors val="0"/>
        <c:ser>
          <c:idx val="0"/>
          <c:order val="0"/>
          <c:tx>
            <c:strRef>
              <c:f>page6!$K$34</c:f>
              <c:strCache>
                <c:ptCount val="1"/>
                <c:pt idx="0">
                  <c:v> Hardwood Conversion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212204184098512E-2"/>
                  <c:y val="-6.419976086477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93-4DC0-B75E-9429E09B52DC}"/>
                </c:ext>
              </c:extLst>
            </c:dLbl>
            <c:dLbl>
              <c:idx val="1"/>
              <c:layout>
                <c:manualLayout>
                  <c:x val="-3.0141384911117241E-2"/>
                  <c:y val="-5.0131343637996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93-4DC0-B75E-9429E09B52DC}"/>
                </c:ext>
              </c:extLst>
            </c:dLbl>
            <c:dLbl>
              <c:idx val="2"/>
              <c:layout>
                <c:manualLayout>
                  <c:x val="-2.5118695354163532E-2"/>
                  <c:y val="-0.107500810076110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93-4DC0-B75E-9429E09B52DC}"/>
                </c:ext>
              </c:extLst>
            </c:dLbl>
            <c:dLbl>
              <c:idx val="3"/>
              <c:layout>
                <c:manualLayout>
                  <c:x val="-4.2553392236081664E-2"/>
                  <c:y val="-4.0639230440063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93-4DC0-B75E-9429E09B52DC}"/>
                </c:ext>
              </c:extLst>
            </c:dLbl>
            <c:dLbl>
              <c:idx val="4"/>
              <c:layout>
                <c:manualLayout>
                  <c:x val="-2.5526096781328049E-2"/>
                  <c:y val="-5.1191863125582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93-4DC0-B75E-9429E09B52DC}"/>
                </c:ext>
              </c:extLst>
            </c:dLbl>
            <c:dLbl>
              <c:idx val="5"/>
              <c:layout>
                <c:manualLayout>
                  <c:x val="-2.5257763502476851E-2"/>
                  <c:y val="-4.6850918462623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93-4DC0-B75E-9429E09B52DC}"/>
                </c:ext>
              </c:extLst>
            </c:dLbl>
            <c:dLbl>
              <c:idx val="6"/>
              <c:layout>
                <c:manualLayout>
                  <c:x val="-2.5648236278157606E-2"/>
                  <c:y val="-3.6274371540387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93-4DC0-B75E-9429E09B52DC}"/>
                </c:ext>
              </c:extLst>
            </c:dLbl>
            <c:dLbl>
              <c:idx val="7"/>
              <c:layout>
                <c:manualLayout>
                  <c:x val="-2.5412368836061103E-2"/>
                  <c:y val="-5.2758216397919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93-4DC0-B75E-9429E09B52DC}"/>
                </c:ext>
              </c:extLst>
            </c:dLbl>
            <c:dLbl>
              <c:idx val="8"/>
              <c:layout>
                <c:manualLayout>
                  <c:x val="-2.3617589202623558E-2"/>
                  <c:y val="-9.847557280419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93-4DC0-B75E-9429E09B52DC}"/>
                </c:ext>
              </c:extLst>
            </c:dLbl>
            <c:dLbl>
              <c:idx val="9"/>
              <c:layout>
                <c:manualLayout>
                  <c:x val="-2.9052602601810942E-2"/>
                  <c:y val="-9.8150923981468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93-4DC0-B75E-9429E09B52DC}"/>
                </c:ext>
              </c:extLst>
            </c:dLbl>
            <c:dLbl>
              <c:idx val="10"/>
              <c:layout>
                <c:manualLayout>
                  <c:x val="-3.4169379686083801E-2"/>
                  <c:y val="-3.060138454236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93-4DC0-B75E-9429E09B52DC}"/>
                </c:ext>
              </c:extLst>
            </c:dLbl>
            <c:dLbl>
              <c:idx val="11"/>
              <c:layout>
                <c:manualLayout>
                  <c:x val="-3.4910783331151475E-2"/>
                  <c:y val="-0.158078435836619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93-4DC0-B75E-9429E09B52DC}"/>
                </c:ext>
              </c:extLst>
            </c:dLbl>
            <c:dLbl>
              <c:idx val="12"/>
              <c:layout>
                <c:manualLayout>
                  <c:x val="-3.1103471019515855E-2"/>
                  <c:y val="-0.134312677165501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93-4DC0-B75E-9429E09B52DC}"/>
                </c:ext>
              </c:extLst>
            </c:dLbl>
            <c:dLbl>
              <c:idx val="13"/>
              <c:layout>
                <c:manualLayout>
                  <c:x val="-1.5859286090698466E-2"/>
                  <c:y val="-0.13350796348102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page6!$J$35:$J$47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page6!$K$35:$K$47</c:f>
              <c:numCache>
                <c:formatCode>0.0_)</c:formatCode>
                <c:ptCount val="13"/>
                <c:pt idx="0">
                  <c:v>0.1</c:v>
                </c:pt>
                <c:pt idx="1">
                  <c:v>0.9</c:v>
                </c:pt>
                <c:pt idx="2">
                  <c:v>0.4</c:v>
                </c:pt>
                <c:pt idx="3">
                  <c:v>0.9</c:v>
                </c:pt>
                <c:pt idx="4">
                  <c:v>0.1</c:v>
                </c:pt>
                <c:pt idx="5">
                  <c:v>0.6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0.9</c:v>
                </c:pt>
                <c:pt idx="10">
                  <c:v>0.5</c:v>
                </c:pt>
                <c:pt idx="11">
                  <c:v>0.6</c:v>
                </c:pt>
                <c:pt idx="12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093-4DC0-B75E-9429E09B52DC}"/>
            </c:ext>
          </c:extLst>
        </c:ser>
        <c:ser>
          <c:idx val="1"/>
          <c:order val="1"/>
          <c:tx>
            <c:strRef>
              <c:f>page6!$L$34</c:f>
              <c:strCache>
                <c:ptCount val="1"/>
                <c:pt idx="0">
                  <c:v> Base metal, ores   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216267147435703E-2"/>
                  <c:y val="-9.1642422557254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93-4DC0-B75E-9429E09B52DC}"/>
                </c:ext>
              </c:extLst>
            </c:dLbl>
            <c:dLbl>
              <c:idx val="1"/>
              <c:layout>
                <c:manualLayout>
                  <c:x val="-3.1650009407041615E-2"/>
                  <c:y val="-8.4462807141297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93-4DC0-B75E-9429E09B52DC}"/>
                </c:ext>
              </c:extLst>
            </c:dLbl>
            <c:dLbl>
              <c:idx val="2"/>
              <c:layout>
                <c:manualLayout>
                  <c:x val="-2.8423915163470821E-2"/>
                  <c:y val="-0.156303876245105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93-4DC0-B75E-9429E09B52DC}"/>
                </c:ext>
              </c:extLst>
            </c:dLbl>
            <c:dLbl>
              <c:idx val="3"/>
              <c:layout>
                <c:manualLayout>
                  <c:x val="-3.6444210397267238E-2"/>
                  <c:y val="-6.7922717502343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93-4DC0-B75E-9429E09B52DC}"/>
                </c:ext>
              </c:extLst>
            </c:dLbl>
            <c:dLbl>
              <c:idx val="4"/>
              <c:layout>
                <c:manualLayout>
                  <c:x val="-3.1004006664772009E-2"/>
                  <c:y val="-9.149345879000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93-4DC0-B75E-9429E09B52DC}"/>
                </c:ext>
              </c:extLst>
            </c:dLbl>
            <c:dLbl>
              <c:idx val="5"/>
              <c:layout>
                <c:manualLayout>
                  <c:x val="-2.5948448322940531E-2"/>
                  <c:y val="-7.05044486164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93-4DC0-B75E-9429E09B52DC}"/>
                </c:ext>
              </c:extLst>
            </c:dLbl>
            <c:dLbl>
              <c:idx val="6"/>
              <c:layout>
                <c:manualLayout>
                  <c:x val="-3.1870341636567712E-2"/>
                  <c:y val="-0.131693255876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93-4DC0-B75E-9429E09B52DC}"/>
                </c:ext>
              </c:extLst>
            </c:dLbl>
            <c:dLbl>
              <c:idx val="7"/>
              <c:layout>
                <c:manualLayout>
                  <c:x val="-2.546656190269209E-2"/>
                  <c:y val="-0.158577654761639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93-4DC0-B75E-9429E09B52DC}"/>
                </c:ext>
              </c:extLst>
            </c:dLbl>
            <c:dLbl>
              <c:idx val="8"/>
              <c:layout>
                <c:manualLayout>
                  <c:x val="-3.0291319911756348E-2"/>
                  <c:y val="-0.13322783491238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93-4DC0-B75E-9429E09B52DC}"/>
                </c:ext>
              </c:extLst>
            </c:dLbl>
            <c:dLbl>
              <c:idx val="9"/>
              <c:layout>
                <c:manualLayout>
                  <c:x val="-3.0305527828398925E-2"/>
                  <c:y val="-0.14187586418424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093-4DC0-B75E-9429E09B52DC}"/>
                </c:ext>
              </c:extLst>
            </c:dLbl>
            <c:dLbl>
              <c:idx val="10"/>
              <c:layout>
                <c:manualLayout>
                  <c:x val="-2.687281796064845E-2"/>
                  <c:y val="-0.129926932371630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093-4DC0-B75E-9429E09B52DC}"/>
                </c:ext>
              </c:extLst>
            </c:dLbl>
            <c:dLbl>
              <c:idx val="11"/>
              <c:layout>
                <c:manualLayout>
                  <c:x val="-3.4091404968491774E-3"/>
                  <c:y val="-4.4059275681183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093-4DC0-B75E-9429E09B52DC}"/>
                </c:ext>
              </c:extLst>
            </c:dLbl>
            <c:dLbl>
              <c:idx val="12"/>
              <c:layout>
                <c:manualLayout>
                  <c:x val="-1.2673236705284452E-2"/>
                  <c:y val="-5.545991298174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093-4DC0-B75E-9429E09B52DC}"/>
                </c:ext>
              </c:extLst>
            </c:dLbl>
            <c:dLbl>
              <c:idx val="13"/>
              <c:layout>
                <c:manualLayout>
                  <c:x val="-1.2335000292765481E-2"/>
                  <c:y val="-4.712045769918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page6!$J$35:$J$47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page6!$L$35:$L$47</c:f>
              <c:numCache>
                <c:formatCode>0.0_)</c:formatCode>
                <c:ptCount val="13"/>
                <c:pt idx="0">
                  <c:v>98.7</c:v>
                </c:pt>
                <c:pt idx="1">
                  <c:v>28.9</c:v>
                </c:pt>
                <c:pt idx="2">
                  <c:v>46.8</c:v>
                </c:pt>
                <c:pt idx="3">
                  <c:v>39.6</c:v>
                </c:pt>
                <c:pt idx="4">
                  <c:v>56.3</c:v>
                </c:pt>
                <c:pt idx="5">
                  <c:v>51.3</c:v>
                </c:pt>
                <c:pt idx="6">
                  <c:v>1.9</c:v>
                </c:pt>
                <c:pt idx="7">
                  <c:v>34.6</c:v>
                </c:pt>
                <c:pt idx="8">
                  <c:v>19.8</c:v>
                </c:pt>
                <c:pt idx="9">
                  <c:v>20.6</c:v>
                </c:pt>
                <c:pt idx="10">
                  <c:v>52.2</c:v>
                </c:pt>
                <c:pt idx="11">
                  <c:v>0.4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093-4DC0-B75E-9429E09B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51104"/>
        <c:axId val="126752640"/>
      </c:lineChart>
      <c:catAx>
        <c:axId val="1267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52640"/>
        <c:scaling>
          <c:orientation val="minMax"/>
          <c:max val="22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_)" sourceLinked="1"/>
        <c:majorTickMark val="none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26751104"/>
        <c:crosses val="autoZero"/>
        <c:crossBetween val="between"/>
        <c:majorUnit val="100"/>
        <c:minorUnit val="4"/>
      </c:valAx>
      <c:spPr>
        <a:solidFill>
          <a:schemeClr val="bg1">
            <a:lumMod val="85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308767899814368"/>
          <c:y val="0.87297946855647102"/>
          <c:w val="0.6248262740391668"/>
          <c:h val="0.11881178915135615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414193582577371E-2"/>
          <c:y val="0.12253988272423506"/>
          <c:w val="0.96454321965150913"/>
          <c:h val="0.32528094182404022"/>
        </c:manualLayout>
      </c:layout>
      <c:lineChart>
        <c:grouping val="standard"/>
        <c:varyColors val="0"/>
        <c:ser>
          <c:idx val="0"/>
          <c:order val="0"/>
          <c:tx>
            <c:strRef>
              <c:f>page6!$O$34</c:f>
              <c:strCache>
                <c:ptCount val="1"/>
                <c:pt idx="0">
                  <c:v> Gas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375065252309664E-2"/>
                  <c:y val="-6.658620500573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F5-4D54-B6D8-C30EE31D57CB}"/>
                </c:ext>
              </c:extLst>
            </c:dLbl>
            <c:dLbl>
              <c:idx val="1"/>
              <c:layout>
                <c:manualLayout>
                  <c:x val="-4.0836029094112922E-2"/>
                  <c:y val="-6.2015757107673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F5-4D54-B6D8-C30EE31D57CB}"/>
                </c:ext>
              </c:extLst>
            </c:dLbl>
            <c:dLbl>
              <c:idx val="2"/>
              <c:layout>
                <c:manualLayout>
                  <c:x val="-3.3234029126157624E-2"/>
                  <c:y val="-7.0401613033571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F5-4D54-B6D8-C30EE31D57CB}"/>
                </c:ext>
              </c:extLst>
            </c:dLbl>
            <c:dLbl>
              <c:idx val="3"/>
              <c:layout>
                <c:manualLayout>
                  <c:x val="-3.3808712927486911E-2"/>
                  <c:y val="-6.473006513413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F5-4D54-B6D8-C30EE31D57CB}"/>
                </c:ext>
              </c:extLst>
            </c:dLbl>
            <c:dLbl>
              <c:idx val="4"/>
              <c:layout>
                <c:manualLayout>
                  <c:x val="-3.5502768288645001E-2"/>
                  <c:y val="-6.1120739725661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F5-4D54-B6D8-C30EE31D57CB}"/>
                </c:ext>
              </c:extLst>
            </c:dLbl>
            <c:dLbl>
              <c:idx val="5"/>
              <c:layout>
                <c:manualLayout>
                  <c:x val="-3.5742498408999006E-2"/>
                  <c:y val="-5.5746342857818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F5-4D54-B6D8-C30EE31D57CB}"/>
                </c:ext>
              </c:extLst>
            </c:dLbl>
            <c:dLbl>
              <c:idx val="6"/>
              <c:layout>
                <c:manualLayout>
                  <c:x val="-3.9248258857278048E-2"/>
                  <c:y val="-5.74001011860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F5-4D54-B6D8-C30EE31D57CB}"/>
                </c:ext>
              </c:extLst>
            </c:dLbl>
            <c:dLbl>
              <c:idx val="7"/>
              <c:layout>
                <c:manualLayout>
                  <c:x val="-3.4058256822429855E-2"/>
                  <c:y val="-6.709926633251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F5-4D54-B6D8-C30EE31D57CB}"/>
                </c:ext>
              </c:extLst>
            </c:dLbl>
            <c:dLbl>
              <c:idx val="8"/>
              <c:layout>
                <c:manualLayout>
                  <c:x val="-3.342042127521138E-2"/>
                  <c:y val="-6.056020291061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F5-4D54-B6D8-C30EE31D57CB}"/>
                </c:ext>
              </c:extLst>
            </c:dLbl>
            <c:dLbl>
              <c:idx val="9"/>
              <c:layout>
                <c:manualLayout>
                  <c:x val="-3.517434493233286E-2"/>
                  <c:y val="-5.787676890039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F5-4D54-B6D8-C30EE31D57CB}"/>
                </c:ext>
              </c:extLst>
            </c:dLbl>
            <c:dLbl>
              <c:idx val="10"/>
              <c:layout>
                <c:manualLayout>
                  <c:x val="-2.9260699842238527E-2"/>
                  <c:y val="-6.7192341208365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F5-4D54-B6D8-C30EE31D57CB}"/>
                </c:ext>
              </c:extLst>
            </c:dLbl>
            <c:dLbl>
              <c:idx val="11"/>
              <c:layout>
                <c:manualLayout>
                  <c:x val="-3.9361333823366082E-2"/>
                  <c:y val="-5.557361122658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F5-4D54-B6D8-C30EE31D57CB}"/>
                </c:ext>
              </c:extLst>
            </c:dLbl>
            <c:dLbl>
              <c:idx val="12"/>
              <c:layout>
                <c:manualLayout>
                  <c:x val="-1.5965296004666084E-2"/>
                  <c:y val="-5.867373374444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F5-4D54-B6D8-C30EE31D57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page6!$N$35:$N$47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page6!$O$35:$O$47</c:f>
              <c:numCache>
                <c:formatCode>0.0_)</c:formatCode>
                <c:ptCount val="13"/>
                <c:pt idx="0">
                  <c:v>246.2</c:v>
                </c:pt>
                <c:pt idx="1">
                  <c:v>278.39999999999998</c:v>
                </c:pt>
                <c:pt idx="2">
                  <c:v>284</c:v>
                </c:pt>
                <c:pt idx="3">
                  <c:v>285.60000000000002</c:v>
                </c:pt>
                <c:pt idx="4">
                  <c:v>280.2</c:v>
                </c:pt>
                <c:pt idx="5">
                  <c:v>300.8</c:v>
                </c:pt>
                <c:pt idx="6">
                  <c:v>274.2</c:v>
                </c:pt>
                <c:pt idx="7">
                  <c:v>279.5</c:v>
                </c:pt>
                <c:pt idx="8">
                  <c:v>290.2</c:v>
                </c:pt>
                <c:pt idx="9">
                  <c:v>290.3</c:v>
                </c:pt>
                <c:pt idx="10">
                  <c:v>289.89999999999998</c:v>
                </c:pt>
                <c:pt idx="11">
                  <c:v>308.39999999999998</c:v>
                </c:pt>
                <c:pt idx="12">
                  <c:v>311.2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6F5-4D54-B6D8-C30EE31D5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99648"/>
        <c:axId val="127101184"/>
      </c:lineChart>
      <c:catAx>
        <c:axId val="1270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01184"/>
        <c:scaling>
          <c:orientation val="minMax"/>
          <c:max val="5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_)" sourceLinked="1"/>
        <c:majorTickMark val="out"/>
        <c:minorTickMark val="none"/>
        <c:tickLblPos val="none"/>
        <c:crossAx val="127099648"/>
        <c:crosses val="autoZero"/>
        <c:crossBetween val="between"/>
        <c:majorUnit val="200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30973640459200041"/>
          <c:y val="0.84344009363694405"/>
          <c:w val="0.40429517721103475"/>
          <c:h val="0.1357268686008843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72178477690293E-5"/>
          <c:y val="3.9755572349121991E-2"/>
          <c:w val="0.97799700779976761"/>
          <c:h val="0.62119798474945531"/>
        </c:manualLayout>
      </c:layout>
      <c:lineChart>
        <c:grouping val="standard"/>
        <c:varyColors val="0"/>
        <c:ser>
          <c:idx val="0"/>
          <c:order val="0"/>
          <c:tx>
            <c:strRef>
              <c:f>page7!$K$40</c:f>
              <c:strCache>
                <c:ptCount val="1"/>
                <c:pt idx="0">
                  <c:v> Garment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56057372099561E-2"/>
                  <c:y val="-2.427184466019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257803765417715E-2"/>
                  <c:y val="-3.64077669902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940134761059197E-2"/>
                  <c:y val="-2.427184466019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883229004119358E-2"/>
                  <c:y val="-3.236245954692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13519152930485E-2"/>
                  <c:y val="-3.236245954692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995119031173738E-2"/>
                  <c:y val="-4.895490635816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18851590919556E-2"/>
                  <c:y val="-3.6818844946765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23292020160281E-2"/>
                  <c:y val="-2.831715210355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898305084745783E-2"/>
                  <c:y val="-3.640776699029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781482610801212E-2"/>
                  <c:y val="-2.427184466019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359580052493435E-2"/>
                  <c:y val="-6.9455668731496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1164832466117175E-2"/>
                  <c:y val="-5.354824687064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6949152542372881E-2"/>
                  <c:y val="-3.236245954692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page7!$J$41:$J$53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page7!$K$41:$K$53</c:f>
              <c:numCache>
                <c:formatCode>0.0_)</c:formatCode>
                <c:ptCount val="13"/>
                <c:pt idx="0">
                  <c:v>319.3</c:v>
                </c:pt>
                <c:pt idx="1">
                  <c:v>310.7</c:v>
                </c:pt>
                <c:pt idx="2">
                  <c:v>424.5</c:v>
                </c:pt>
                <c:pt idx="3">
                  <c:v>378.3</c:v>
                </c:pt>
                <c:pt idx="4">
                  <c:v>302.89999999999998</c:v>
                </c:pt>
                <c:pt idx="5">
                  <c:v>337.9</c:v>
                </c:pt>
                <c:pt idx="6">
                  <c:v>414.3</c:v>
                </c:pt>
                <c:pt idx="7">
                  <c:v>410.3</c:v>
                </c:pt>
                <c:pt idx="8">
                  <c:v>360.6</c:v>
                </c:pt>
                <c:pt idx="9">
                  <c:v>403.8</c:v>
                </c:pt>
                <c:pt idx="10">
                  <c:v>297.8</c:v>
                </c:pt>
                <c:pt idx="11">
                  <c:v>442.9</c:v>
                </c:pt>
                <c:pt idx="12">
                  <c:v>623.20000000000005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B13-4C50-A036-E252194F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77472"/>
        <c:axId val="127179008"/>
      </c:lineChart>
      <c:catAx>
        <c:axId val="127177472"/>
        <c:scaling>
          <c:orientation val="minMax"/>
        </c:scaling>
        <c:delete val="0"/>
        <c:axPos val="b"/>
        <c:numFmt formatCode="0.0_)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1271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79008"/>
        <c:scaling>
          <c:orientation val="minMax"/>
          <c:max val="65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_)" sourceLinked="1"/>
        <c:majorTickMark val="out"/>
        <c:minorTickMark val="none"/>
        <c:tickLblPos val="none"/>
        <c:spPr>
          <a:ln>
            <a:noFill/>
          </a:ln>
        </c:spPr>
        <c:crossAx val="127177472"/>
        <c:crosses val="autoZero"/>
        <c:crossBetween val="between"/>
        <c:majorUnit val="100"/>
        <c:minorUnit val="20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2589105709612406"/>
          <c:y val="0.90136360411950966"/>
          <c:w val="0.5733323299756401"/>
          <c:h val="9.5744750656168151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154305</xdr:rowOff>
    </xdr:from>
    <xdr:to>
      <xdr:col>5</xdr:col>
      <xdr:colOff>929640</xdr:colOff>
      <xdr:row>48</xdr:row>
      <xdr:rowOff>163830</xdr:rowOff>
    </xdr:to>
    <xdr:graphicFrame macro="">
      <xdr:nvGraphicFramePr>
        <xdr:cNvPr id="66547144" name="Chart 7">
          <a:extLst>
            <a:ext uri="{FF2B5EF4-FFF2-40B4-BE49-F238E27FC236}">
              <a16:creationId xmlns="" xmlns:a16="http://schemas.microsoft.com/office/drawing/2014/main" id="{00000000-0008-0000-0B00-0000C86DF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541020</xdr:colOff>
      <xdr:row>47</xdr:row>
      <xdr:rowOff>51436</xdr:rowOff>
    </xdr:from>
    <xdr:to>
      <xdr:col>1</xdr:col>
      <xdr:colOff>200025</xdr:colOff>
      <xdr:row>48</xdr:row>
      <xdr:rowOff>161925</xdr:rowOff>
    </xdr:to>
    <xdr:sp macro="" textlink="">
      <xdr:nvSpPr>
        <xdr:cNvPr id="3" name="TextBox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541020" y="9416416"/>
          <a:ext cx="1190625" cy="27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142875</xdr:rowOff>
    </xdr:from>
    <xdr:to>
      <xdr:col>7</xdr:col>
      <xdr:colOff>0</xdr:colOff>
      <xdr:row>51</xdr:row>
      <xdr:rowOff>74295</xdr:rowOff>
    </xdr:to>
    <xdr:graphicFrame macro="">
      <xdr:nvGraphicFramePr>
        <xdr:cNvPr id="3" name="Chart 6">
          <a:extLst>
            <a:ext uri="{FF2B5EF4-FFF2-40B4-BE49-F238E27FC236}">
              <a16:creationId xmlns="" xmlns:a16="http://schemas.microsoft.com/office/drawing/2014/main" id="{00000000-0008-0000-1100-0000F520F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845820</xdr:colOff>
      <xdr:row>45</xdr:row>
      <xdr:rowOff>7620</xdr:rowOff>
    </xdr:from>
    <xdr:to>
      <xdr:col>1</xdr:col>
      <xdr:colOff>510540</xdr:colOff>
      <xdr:row>46</xdr:row>
      <xdr:rowOff>83820</xdr:rowOff>
    </xdr:to>
    <xdr:sp macro="" textlink="">
      <xdr:nvSpPr>
        <xdr:cNvPr id="2" name="TextBox 1"/>
        <xdr:cNvSpPr txBox="1"/>
      </xdr:nvSpPr>
      <xdr:spPr bwMode="auto">
        <a:xfrm>
          <a:off x="845820" y="9372600"/>
          <a:ext cx="10439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Million US$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57151</xdr:rowOff>
    </xdr:from>
    <xdr:to>
      <xdr:col>9</xdr:col>
      <xdr:colOff>0</xdr:colOff>
      <xdr:row>44</xdr:row>
      <xdr:rowOff>22860</xdr:rowOff>
    </xdr:to>
    <xdr:graphicFrame macro="">
      <xdr:nvGraphicFramePr>
        <xdr:cNvPr id="65171374" name="Chart 6">
          <a:extLst>
            <a:ext uri="{FF2B5EF4-FFF2-40B4-BE49-F238E27FC236}">
              <a16:creationId xmlns="" xmlns:a16="http://schemas.microsoft.com/office/drawing/2014/main" id="{00000000-0008-0000-0C00-0000AE6FE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268605</xdr:colOff>
      <xdr:row>42</xdr:row>
      <xdr:rowOff>38100</xdr:rowOff>
    </xdr:from>
    <xdr:to>
      <xdr:col>0</xdr:col>
      <xdr:colOff>1259205</xdr:colOff>
      <xdr:row>43</xdr:row>
      <xdr:rowOff>125730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68605" y="9806940"/>
          <a:ext cx="990600" cy="270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</xdr:colOff>
      <xdr:row>6</xdr:row>
      <xdr:rowOff>228600</xdr:rowOff>
    </xdr:to>
    <xdr:sp macro="" textlink="">
      <xdr:nvSpPr>
        <xdr:cNvPr id="736" name="Text Box 133">
          <a:extLst>
            <a:ext uri="{FF2B5EF4-FFF2-40B4-BE49-F238E27FC236}">
              <a16:creationId xmlns="" xmlns:a16="http://schemas.microsoft.com/office/drawing/2014/main" id="{00000000-0008-0000-0C00-0000E0020000}"/>
            </a:ext>
          </a:extLst>
        </xdr:cNvPr>
        <xdr:cNvSpPr txBox="1">
          <a:spLocks noChangeArrowheads="1"/>
        </xdr:cNvSpPr>
      </xdr:nvSpPr>
      <xdr:spPr bwMode="auto">
        <a:xfrm>
          <a:off x="3345180" y="9542145"/>
          <a:ext cx="190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576" tIns="32004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66887</xdr:rowOff>
    </xdr:from>
    <xdr:to>
      <xdr:col>9</xdr:col>
      <xdr:colOff>0</xdr:colOff>
      <xdr:row>45</xdr:row>
      <xdr:rowOff>45720</xdr:rowOff>
    </xdr:to>
    <xdr:graphicFrame macro="">
      <xdr:nvGraphicFramePr>
        <xdr:cNvPr id="478" name="Chart 477">
          <a:extLst>
            <a:ext uri="{FF2B5EF4-FFF2-40B4-BE49-F238E27FC236}">
              <a16:creationId xmlns="" xmlns:a16="http://schemas.microsoft.com/office/drawing/2014/main" id="{00000000-0008-0000-0D00-0000DE01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0.05154</cdr:x>
      <cdr:y>0.89565</cdr:y>
    </cdr:from>
    <cdr:to>
      <cdr:x>0.20188</cdr:x>
      <cdr:y>0.96782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349554" y="2809549"/>
          <a:ext cx="1019576" cy="22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Million </a:t>
          </a:r>
          <a:r>
            <a:rPr lang="en-GB" sz="1000" b="1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GB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127635</xdr:rowOff>
    </xdr:from>
    <xdr:to>
      <xdr:col>8</xdr:col>
      <xdr:colOff>706754</xdr:colOff>
      <xdr:row>42</xdr:row>
      <xdr:rowOff>198120</xdr:rowOff>
    </xdr:to>
    <xdr:graphicFrame macro="">
      <xdr:nvGraphicFramePr>
        <xdr:cNvPr id="1065" name="Chart 1064">
          <a:extLst>
            <a:ext uri="{FF2B5EF4-FFF2-40B4-BE49-F238E27FC236}">
              <a16:creationId xmlns="" xmlns:a16="http://schemas.microsoft.com/office/drawing/2014/main" id="{00000000-0008-0000-0E00-000029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0.00225</cdr:x>
      <cdr:y>0.86889</cdr:y>
    </cdr:from>
    <cdr:to>
      <cdr:x>0.1375</cdr:x>
      <cdr:y>0.94985</cdr:y>
    </cdr:to>
    <cdr:sp macro="" textlink="">
      <cdr:nvSpPr>
        <cdr:cNvPr id="2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" y="2680749"/>
          <a:ext cx="914919" cy="24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26</xdr:row>
      <xdr:rowOff>28575</xdr:rowOff>
    </xdr:from>
    <xdr:to>
      <xdr:col>1</xdr:col>
      <xdr:colOff>228600</xdr:colOff>
      <xdr:row>27</xdr:row>
      <xdr:rowOff>28575</xdr:rowOff>
    </xdr:to>
    <xdr:sp macro="" textlink="">
      <xdr:nvSpPr>
        <xdr:cNvPr id="66552118" name="Text Box 2511">
          <a:extLst>
            <a:ext uri="{FF2B5EF4-FFF2-40B4-BE49-F238E27FC236}">
              <a16:creationId xmlns="" xmlns:a16="http://schemas.microsoft.com/office/drawing/2014/main" id="{00000000-0008-0000-0F00-00003681F703}"/>
            </a:ext>
          </a:extLst>
        </xdr:cNvPr>
        <xdr:cNvSpPr txBox="1">
          <a:spLocks noChangeArrowheads="1"/>
        </xdr:cNvSpPr>
      </xdr:nvSpPr>
      <xdr:spPr bwMode="auto">
        <a:xfrm>
          <a:off x="104775" y="6181725"/>
          <a:ext cx="1295400" cy="161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45508</xdr:rowOff>
    </xdr:from>
    <xdr:to>
      <xdr:col>8</xdr:col>
      <xdr:colOff>733425</xdr:colOff>
      <xdr:row>45</xdr:row>
      <xdr:rowOff>57151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52917</xdr:rowOff>
    </xdr:from>
    <xdr:to>
      <xdr:col>7</xdr:col>
      <xdr:colOff>807720</xdr:colOff>
      <xdr:row>39</xdr:row>
      <xdr:rowOff>22224</xdr:rowOff>
    </xdr:to>
    <xdr:graphicFrame macro="">
      <xdr:nvGraphicFramePr>
        <xdr:cNvPr id="67000402" name="Chart 24">
          <a:extLst>
            <a:ext uri="{FF2B5EF4-FFF2-40B4-BE49-F238E27FC236}">
              <a16:creationId xmlns="" xmlns:a16="http://schemas.microsoft.com/office/drawing/2014/main" id="{00000000-0008-0000-1000-00005258F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211</xdr:rowOff>
    </xdr:from>
    <xdr:to>
      <xdr:col>7</xdr:col>
      <xdr:colOff>807720</xdr:colOff>
      <xdr:row>48</xdr:row>
      <xdr:rowOff>153670</xdr:rowOff>
    </xdr:to>
    <xdr:graphicFrame macro="">
      <xdr:nvGraphicFramePr>
        <xdr:cNvPr id="67000403" name="Chart 27">
          <a:extLst>
            <a:ext uri="{FF2B5EF4-FFF2-40B4-BE49-F238E27FC236}">
              <a16:creationId xmlns="" xmlns:a16="http://schemas.microsoft.com/office/drawing/2014/main" id="{00000000-0008-0000-1000-00005358F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630132</xdr:colOff>
      <xdr:row>42</xdr:row>
      <xdr:rowOff>119803</xdr:rowOff>
    </xdr:from>
    <xdr:to>
      <xdr:col>1</xdr:col>
      <xdr:colOff>449159</xdr:colOff>
      <xdr:row>44</xdr:row>
      <xdr:rowOff>37254</xdr:rowOff>
    </xdr:to>
    <xdr:sp macro="" textlink="">
      <xdr:nvSpPr>
        <xdr:cNvPr id="6" name="TextBox 3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630132" y="9797203"/>
          <a:ext cx="962027" cy="260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26</xdr:row>
      <xdr:rowOff>76200</xdr:rowOff>
    </xdr:from>
    <xdr:to>
      <xdr:col>7</xdr:col>
      <xdr:colOff>19050</xdr:colOff>
      <xdr:row>27</xdr:row>
      <xdr:rowOff>0</xdr:rowOff>
    </xdr:to>
    <xdr:sp macro="" textlink="">
      <xdr:nvSpPr>
        <xdr:cNvPr id="67000406" name="TextBox 21">
          <a:extLst>
            <a:ext uri="{FF2B5EF4-FFF2-40B4-BE49-F238E27FC236}">
              <a16:creationId xmlns="" xmlns:a16="http://schemas.microsoft.com/office/drawing/2014/main" id="{00000000-0008-0000-1000-00005658FE03}"/>
            </a:ext>
          </a:extLst>
        </xdr:cNvPr>
        <xdr:cNvSpPr txBox="1">
          <a:spLocks noChangeArrowheads="1"/>
        </xdr:cNvSpPr>
      </xdr:nvSpPr>
      <xdr:spPr bwMode="auto">
        <a:xfrm flipH="1">
          <a:off x="6096000" y="6467475"/>
          <a:ext cx="19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26</xdr:row>
      <xdr:rowOff>76200</xdr:rowOff>
    </xdr:from>
    <xdr:to>
      <xdr:col>7</xdr:col>
      <xdr:colOff>19050</xdr:colOff>
      <xdr:row>27</xdr:row>
      <xdr:rowOff>0</xdr:rowOff>
    </xdr:to>
    <xdr:sp macro="" textlink="">
      <xdr:nvSpPr>
        <xdr:cNvPr id="67000407" name="TextBox 21">
          <a:extLst>
            <a:ext uri="{FF2B5EF4-FFF2-40B4-BE49-F238E27FC236}">
              <a16:creationId xmlns="" xmlns:a16="http://schemas.microsoft.com/office/drawing/2014/main" id="{00000000-0008-0000-1000-00005758FE03}"/>
            </a:ext>
          </a:extLst>
        </xdr:cNvPr>
        <xdr:cNvSpPr txBox="1">
          <a:spLocks noChangeArrowheads="1"/>
        </xdr:cNvSpPr>
      </xdr:nvSpPr>
      <xdr:spPr bwMode="auto">
        <a:xfrm flipH="1">
          <a:off x="6096000" y="6467475"/>
          <a:ext cx="19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971550</xdr:colOff>
      <xdr:row>28</xdr:row>
      <xdr:rowOff>0</xdr:rowOff>
    </xdr:from>
    <xdr:to>
      <xdr:col>18</xdr:col>
      <xdr:colOff>161925</xdr:colOff>
      <xdr:row>28</xdr:row>
      <xdr:rowOff>123825</xdr:rowOff>
    </xdr:to>
    <xdr:sp macro="" textlink="">
      <xdr:nvSpPr>
        <xdr:cNvPr id="67000408" name="TextBox 21">
          <a:extLst>
            <a:ext uri="{FF2B5EF4-FFF2-40B4-BE49-F238E27FC236}">
              <a16:creationId xmlns="" xmlns:a16="http://schemas.microsoft.com/office/drawing/2014/main" id="{00000000-0008-0000-1000-00005858FE03}"/>
            </a:ext>
          </a:extLst>
        </xdr:cNvPr>
        <xdr:cNvSpPr txBox="1">
          <a:spLocks noChangeArrowheads="1"/>
        </xdr:cNvSpPr>
      </xdr:nvSpPr>
      <xdr:spPr bwMode="auto">
        <a:xfrm flipH="1">
          <a:off x="9906000" y="62293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0.07727</cdr:x>
      <cdr:y>0.84541</cdr:y>
    </cdr:from>
    <cdr:to>
      <cdr:x>0.22461</cdr:x>
      <cdr:y>0.99144</cdr:y>
    </cdr:to>
    <cdr:sp macro="" textlink="">
      <cdr:nvSpPr>
        <cdr:cNvPr id="2" name="Text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920" y="1367143"/>
          <a:ext cx="1061899" cy="236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9"/>
  <sheetViews>
    <sheetView showGridLines="0" tabSelected="1" zoomScaleNormal="100" workbookViewId="0">
      <selection activeCell="XFD1048576" sqref="XFD1048576"/>
    </sheetView>
  </sheetViews>
  <sheetFormatPr defaultColWidth="10.25" defaultRowHeight="12.75"/>
  <cols>
    <col min="1" max="1" width="22.25" style="1" customWidth="1"/>
    <col min="2" max="2" width="13.625" style="3" customWidth="1"/>
    <col min="3" max="5" width="15" style="3" customWidth="1"/>
    <col min="6" max="6" width="13.75" style="3" customWidth="1"/>
    <col min="7" max="7" width="8.25" style="288" customWidth="1"/>
    <col min="8" max="16384" width="10.25" style="288"/>
  </cols>
  <sheetData>
    <row r="1" spans="1:17" ht="15.75" customHeight="1">
      <c r="A1" s="39"/>
      <c r="F1" s="167" t="s">
        <v>105</v>
      </c>
    </row>
    <row r="2" spans="1:17" ht="15.75" customHeight="1">
      <c r="A2" s="180" t="s">
        <v>112</v>
      </c>
      <c r="B2" s="181"/>
      <c r="C2" s="181"/>
      <c r="D2" s="181"/>
      <c r="E2" s="181"/>
      <c r="F2" s="181"/>
    </row>
    <row r="3" spans="1:17" ht="15.75" customHeight="1">
      <c r="A3" s="2" t="s">
        <v>113</v>
      </c>
    </row>
    <row r="4" spans="1:17" ht="15.75" customHeight="1">
      <c r="A4" s="287" t="s">
        <v>114</v>
      </c>
    </row>
    <row r="5" spans="1:17" ht="15.75" customHeight="1">
      <c r="A5" s="39"/>
    </row>
    <row r="6" spans="1:17" ht="31.15" customHeight="1">
      <c r="A6" s="174" t="s">
        <v>0</v>
      </c>
      <c r="B6" s="108" t="s">
        <v>4</v>
      </c>
      <c r="C6" s="178" t="s">
        <v>15</v>
      </c>
      <c r="D6" s="179"/>
      <c r="E6" s="176" t="s">
        <v>16</v>
      </c>
      <c r="F6" s="177"/>
    </row>
    <row r="7" spans="1:17" ht="31.15" customHeight="1">
      <c r="A7" s="175"/>
      <c r="B7" s="108" t="s">
        <v>17</v>
      </c>
      <c r="C7" s="37" t="s">
        <v>18</v>
      </c>
      <c r="D7" s="54" t="s">
        <v>17</v>
      </c>
      <c r="E7" s="38" t="s">
        <v>19</v>
      </c>
      <c r="F7" s="32" t="s">
        <v>17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28.9" customHeight="1">
      <c r="A8" s="66" t="s">
        <v>101</v>
      </c>
      <c r="B8" s="132">
        <v>16595.400000000001</v>
      </c>
      <c r="C8" s="133">
        <v>2013.8000000000002</v>
      </c>
      <c r="D8" s="137">
        <v>721</v>
      </c>
      <c r="E8" s="137">
        <v>2556.2999999999997</v>
      </c>
      <c r="F8" s="137">
        <v>466.5</v>
      </c>
      <c r="H8" s="290">
        <f>SUM(D8,F8)</f>
        <v>1187.5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1:17" ht="28.9" customHeight="1">
      <c r="A9" s="69" t="s">
        <v>100</v>
      </c>
      <c r="B9" s="116">
        <v>15479.3</v>
      </c>
      <c r="C9" s="134">
        <v>2117.2860999999998</v>
      </c>
      <c r="D9" s="138">
        <v>712.9</v>
      </c>
      <c r="E9" s="138">
        <v>2408.4</v>
      </c>
      <c r="F9" s="138">
        <v>573.6</v>
      </c>
      <c r="H9" s="290">
        <f>SUM(D9,F9)</f>
        <v>1286.5</v>
      </c>
      <c r="I9" s="289"/>
      <c r="J9" s="289"/>
      <c r="K9" s="289"/>
      <c r="L9" s="289"/>
      <c r="M9" s="289"/>
      <c r="N9" s="289"/>
      <c r="O9" s="289"/>
      <c r="P9" s="289"/>
      <c r="Q9" s="289"/>
    </row>
    <row r="10" spans="1:17" ht="28.9" customHeight="1">
      <c r="A10" s="66" t="s">
        <v>104</v>
      </c>
      <c r="B10" s="133">
        <f>SUM(B23:B25)</f>
        <v>4191.5</v>
      </c>
      <c r="C10" s="133">
        <f t="shared" ref="C10:F10" si="0">SUM(C23:C25)</f>
        <v>618.29999999999995</v>
      </c>
      <c r="D10" s="137">
        <f t="shared" si="0"/>
        <v>211</v>
      </c>
      <c r="E10" s="137">
        <f t="shared" si="0"/>
        <v>590.65</v>
      </c>
      <c r="F10" s="137">
        <f t="shared" si="0"/>
        <v>184.2</v>
      </c>
      <c r="H10" s="290">
        <f>SUM(D10,F10)</f>
        <v>395.2</v>
      </c>
      <c r="I10" s="289"/>
      <c r="J10" s="289"/>
      <c r="K10" s="289"/>
      <c r="L10" s="289"/>
      <c r="M10" s="289"/>
      <c r="N10" s="289"/>
      <c r="O10" s="289"/>
      <c r="P10" s="289"/>
      <c r="Q10" s="289"/>
    </row>
    <row r="11" spans="1:17" ht="19.899999999999999" customHeight="1">
      <c r="A11" s="30">
        <v>2021</v>
      </c>
      <c r="B11" s="115"/>
      <c r="C11" s="135"/>
      <c r="D11" s="139"/>
      <c r="E11" s="140"/>
      <c r="F11" s="139"/>
      <c r="H11" s="290"/>
      <c r="I11" s="289"/>
      <c r="J11" s="289"/>
      <c r="K11" s="289"/>
      <c r="L11" s="289"/>
      <c r="M11" s="289"/>
      <c r="N11" s="289"/>
      <c r="O11" s="289"/>
      <c r="P11" s="289"/>
      <c r="Q11" s="289"/>
    </row>
    <row r="12" spans="1:17" ht="19.899999999999999" customHeight="1">
      <c r="A12" s="68" t="s">
        <v>3</v>
      </c>
      <c r="B12" s="123">
        <v>1382.1</v>
      </c>
      <c r="C12" s="123">
        <v>199.3</v>
      </c>
      <c r="D12" s="126">
        <v>74.7</v>
      </c>
      <c r="E12" s="128">
        <v>187.29999999999998</v>
      </c>
      <c r="F12" s="128">
        <v>43.1</v>
      </c>
      <c r="H12" s="290">
        <f t="shared" ref="H12:H22" si="1">SUM(D12,F12)</f>
        <v>117.80000000000001</v>
      </c>
      <c r="I12" s="291"/>
      <c r="J12" s="289"/>
      <c r="K12" s="289"/>
      <c r="L12" s="289"/>
      <c r="M12" s="289"/>
      <c r="N12" s="289"/>
      <c r="O12" s="289"/>
      <c r="P12" s="289"/>
      <c r="Q12" s="289"/>
    </row>
    <row r="13" spans="1:17" ht="19.899999999999999" customHeight="1">
      <c r="A13" s="56" t="s">
        <v>6</v>
      </c>
      <c r="B13" s="121">
        <v>1048.3</v>
      </c>
      <c r="C13" s="121">
        <v>49</v>
      </c>
      <c r="D13" s="127">
        <v>18</v>
      </c>
      <c r="E13" s="127">
        <v>121.60000000000001</v>
      </c>
      <c r="F13" s="130">
        <v>27.8</v>
      </c>
      <c r="H13" s="290">
        <f t="shared" si="1"/>
        <v>45.8</v>
      </c>
      <c r="I13" s="291"/>
      <c r="J13" s="292"/>
      <c r="K13" s="289"/>
      <c r="L13" s="289"/>
      <c r="M13" s="289"/>
      <c r="N13" s="289"/>
      <c r="O13" s="289"/>
      <c r="P13" s="289"/>
      <c r="Q13" s="289"/>
    </row>
    <row r="14" spans="1:17" ht="19.899999999999999" customHeight="1">
      <c r="A14" s="71" t="s">
        <v>9</v>
      </c>
      <c r="B14" s="123">
        <v>1249.7</v>
      </c>
      <c r="C14" s="123">
        <v>53.2</v>
      </c>
      <c r="D14" s="128">
        <v>18.8</v>
      </c>
      <c r="E14" s="128">
        <v>59.7</v>
      </c>
      <c r="F14" s="128">
        <v>13.9</v>
      </c>
      <c r="H14" s="290">
        <f t="shared" si="1"/>
        <v>32.700000000000003</v>
      </c>
      <c r="I14" s="291"/>
      <c r="J14" s="289"/>
      <c r="K14" s="289"/>
      <c r="L14" s="289"/>
      <c r="M14" s="289"/>
      <c r="N14" s="289"/>
      <c r="O14" s="289"/>
      <c r="P14" s="289"/>
      <c r="Q14" s="289"/>
    </row>
    <row r="15" spans="1:17" ht="19.899999999999999" customHeight="1">
      <c r="A15" s="56" t="s">
        <v>10</v>
      </c>
      <c r="B15" s="121">
        <v>1257.4000000000001</v>
      </c>
      <c r="C15" s="121">
        <v>119.4</v>
      </c>
      <c r="D15" s="127">
        <v>38.200000000000003</v>
      </c>
      <c r="E15" s="127">
        <v>21.9</v>
      </c>
      <c r="F15" s="130">
        <v>5.0999999999999996</v>
      </c>
      <c r="H15" s="290">
        <f t="shared" si="1"/>
        <v>43.300000000000004</v>
      </c>
      <c r="I15" s="291"/>
      <c r="J15" s="289"/>
      <c r="K15" s="289"/>
      <c r="L15" s="289"/>
      <c r="M15" s="289"/>
      <c r="N15" s="289"/>
      <c r="O15" s="289"/>
      <c r="P15" s="289"/>
      <c r="Q15" s="289"/>
    </row>
    <row r="16" spans="1:17" ht="19.899999999999999" customHeight="1">
      <c r="A16" s="68" t="s">
        <v>11</v>
      </c>
      <c r="B16" s="122">
        <v>1126.0999999999999</v>
      </c>
      <c r="C16" s="122">
        <v>174.3</v>
      </c>
      <c r="D16" s="126">
        <v>56.2</v>
      </c>
      <c r="E16" s="126">
        <v>119.1</v>
      </c>
      <c r="F16" s="128">
        <v>28</v>
      </c>
      <c r="H16" s="290">
        <f t="shared" si="1"/>
        <v>84.2</v>
      </c>
      <c r="I16" s="291"/>
      <c r="J16" s="289"/>
      <c r="K16" s="289"/>
      <c r="L16" s="289"/>
      <c r="M16" s="289"/>
      <c r="N16" s="289"/>
      <c r="O16" s="289"/>
      <c r="P16" s="289"/>
      <c r="Q16" s="289"/>
    </row>
    <row r="17" spans="1:17" ht="19.899999999999999" customHeight="1">
      <c r="A17" s="56" t="s">
        <v>69</v>
      </c>
      <c r="B17" s="121">
        <v>1322.5</v>
      </c>
      <c r="C17" s="121">
        <v>224.7</v>
      </c>
      <c r="D17" s="127">
        <v>72.2</v>
      </c>
      <c r="E17" s="127">
        <v>202</v>
      </c>
      <c r="F17" s="130">
        <v>47.2</v>
      </c>
      <c r="H17" s="290">
        <f t="shared" si="1"/>
        <v>119.4</v>
      </c>
      <c r="I17" s="291"/>
      <c r="J17" s="289"/>
      <c r="K17" s="289"/>
      <c r="L17" s="289"/>
      <c r="M17" s="289"/>
      <c r="N17" s="289"/>
      <c r="O17" s="289"/>
      <c r="P17" s="289"/>
      <c r="Q17" s="289"/>
    </row>
    <row r="18" spans="1:17" ht="19.899999999999999" customHeight="1">
      <c r="A18" s="68" t="s">
        <v>12</v>
      </c>
      <c r="B18" s="122">
        <v>1379.5</v>
      </c>
      <c r="C18" s="122">
        <v>268.89999999999998</v>
      </c>
      <c r="D18" s="126">
        <v>85.3</v>
      </c>
      <c r="E18" s="126">
        <v>215.7</v>
      </c>
      <c r="F18" s="128">
        <v>51.7</v>
      </c>
      <c r="H18" s="290">
        <f t="shared" si="1"/>
        <v>137</v>
      </c>
      <c r="I18" s="291"/>
      <c r="J18" s="289"/>
      <c r="K18" s="289"/>
      <c r="L18" s="289"/>
      <c r="M18" s="289"/>
      <c r="N18" s="289"/>
      <c r="O18" s="289"/>
      <c r="P18" s="289"/>
      <c r="Q18" s="289"/>
    </row>
    <row r="19" spans="1:17" ht="19.899999999999999" customHeight="1">
      <c r="A19" s="30">
        <v>2022</v>
      </c>
      <c r="B19" s="115"/>
      <c r="C19" s="115"/>
      <c r="D19" s="129"/>
      <c r="E19" s="129"/>
      <c r="F19" s="129"/>
      <c r="H19" s="290">
        <f t="shared" si="1"/>
        <v>0</v>
      </c>
      <c r="I19" s="291"/>
      <c r="J19" s="289"/>
      <c r="K19" s="289"/>
      <c r="L19" s="289"/>
      <c r="M19" s="289"/>
      <c r="N19" s="289"/>
      <c r="O19" s="289"/>
      <c r="P19" s="289"/>
      <c r="Q19" s="289"/>
    </row>
    <row r="20" spans="1:17" ht="19.899999999999999" customHeight="1">
      <c r="A20" s="25" t="s">
        <v>74</v>
      </c>
      <c r="B20" s="124">
        <v>1420.8</v>
      </c>
      <c r="C20" s="124">
        <v>314.59999999999997</v>
      </c>
      <c r="D20" s="130">
        <v>100.5</v>
      </c>
      <c r="E20" s="130">
        <v>212.39999999999998</v>
      </c>
      <c r="F20" s="130">
        <v>48.3</v>
      </c>
      <c r="H20" s="290">
        <f t="shared" si="1"/>
        <v>148.80000000000001</v>
      </c>
      <c r="I20" s="291"/>
      <c r="J20" s="289"/>
      <c r="K20" s="289"/>
      <c r="L20" s="289"/>
      <c r="M20" s="289"/>
      <c r="N20" s="289"/>
      <c r="O20" s="289"/>
      <c r="P20" s="289"/>
      <c r="Q20" s="289"/>
    </row>
    <row r="21" spans="1:17" ht="19.899999999999999" customHeight="1">
      <c r="A21" s="71" t="s">
        <v>7</v>
      </c>
      <c r="B21" s="123">
        <v>1429.3</v>
      </c>
      <c r="C21" s="123">
        <v>191.7</v>
      </c>
      <c r="D21" s="128">
        <v>61</v>
      </c>
      <c r="E21" s="128">
        <v>444</v>
      </c>
      <c r="F21" s="128">
        <v>100.1</v>
      </c>
      <c r="H21" s="290">
        <f t="shared" si="1"/>
        <v>161.1</v>
      </c>
      <c r="I21" s="291"/>
      <c r="J21" s="289"/>
      <c r="K21" s="289"/>
      <c r="L21" s="289"/>
      <c r="M21" s="289"/>
      <c r="N21" s="289"/>
      <c r="O21" s="289"/>
      <c r="P21" s="289"/>
      <c r="Q21" s="289"/>
    </row>
    <row r="22" spans="1:17" ht="19.899999999999999" customHeight="1">
      <c r="A22" s="25" t="s">
        <v>1</v>
      </c>
      <c r="B22" s="124">
        <v>1630.2</v>
      </c>
      <c r="C22" s="124">
        <v>203.5</v>
      </c>
      <c r="D22" s="130">
        <v>67.599999999999994</v>
      </c>
      <c r="E22" s="130">
        <v>320.2</v>
      </c>
      <c r="F22" s="130">
        <v>92.7</v>
      </c>
      <c r="H22" s="290">
        <f t="shared" si="1"/>
        <v>160.30000000000001</v>
      </c>
      <c r="I22" s="291"/>
      <c r="J22" s="289"/>
      <c r="K22" s="289"/>
      <c r="L22" s="289"/>
      <c r="M22" s="289"/>
      <c r="N22" s="289"/>
      <c r="O22" s="289"/>
      <c r="P22" s="289"/>
      <c r="Q22" s="289"/>
    </row>
    <row r="23" spans="1:17" ht="19.899999999999999" customHeight="1">
      <c r="A23" s="71" t="s">
        <v>5</v>
      </c>
      <c r="B23" s="123">
        <v>1222.0999999999999</v>
      </c>
      <c r="C23" s="123">
        <v>236.5</v>
      </c>
      <c r="D23" s="128">
        <v>78.599999999999994</v>
      </c>
      <c r="E23" s="128">
        <v>118.75</v>
      </c>
      <c r="F23" s="128">
        <v>37</v>
      </c>
      <c r="H23" s="290">
        <f>SUM(D23,F23)</f>
        <v>115.6</v>
      </c>
      <c r="I23" s="291"/>
      <c r="J23" s="289"/>
      <c r="K23" s="289"/>
      <c r="L23" s="289"/>
      <c r="M23" s="289"/>
      <c r="N23" s="289"/>
      <c r="O23" s="289"/>
      <c r="P23" s="289"/>
      <c r="Q23" s="289"/>
    </row>
    <row r="24" spans="1:17" ht="19.899999999999999" customHeight="1">
      <c r="A24" s="25" t="s">
        <v>2</v>
      </c>
      <c r="B24" s="124">
        <v>1415.1000000000001</v>
      </c>
      <c r="C24" s="124">
        <v>197.1</v>
      </c>
      <c r="D24" s="130">
        <v>68.400000000000006</v>
      </c>
      <c r="E24" s="130">
        <v>293.39999999999998</v>
      </c>
      <c r="F24" s="130">
        <v>91.5</v>
      </c>
      <c r="H24" s="290">
        <f>SUM(D24,F24)</f>
        <v>159.9</v>
      </c>
      <c r="I24" s="291"/>
      <c r="J24" s="289"/>
      <c r="K24" s="289"/>
      <c r="L24" s="289"/>
      <c r="M24" s="289"/>
      <c r="N24" s="289"/>
      <c r="O24" s="289"/>
      <c r="P24" s="289"/>
      <c r="Q24" s="289"/>
    </row>
    <row r="25" spans="1:17" ht="19.899999999999999" customHeight="1">
      <c r="A25" s="114" t="s">
        <v>3</v>
      </c>
      <c r="B25" s="125">
        <v>1554.3</v>
      </c>
      <c r="C25" s="125">
        <v>184.7</v>
      </c>
      <c r="D25" s="131">
        <v>64</v>
      </c>
      <c r="E25" s="131">
        <v>178.5</v>
      </c>
      <c r="F25" s="131">
        <v>55.7</v>
      </c>
      <c r="H25" s="290">
        <f>SUM(D25,F25)</f>
        <v>119.7</v>
      </c>
      <c r="I25" s="289"/>
      <c r="J25" s="289"/>
      <c r="K25" s="289"/>
      <c r="L25" s="289"/>
      <c r="M25" s="289"/>
      <c r="N25" s="289"/>
      <c r="O25" s="289"/>
      <c r="P25" s="289"/>
      <c r="Q25" s="289"/>
    </row>
    <row r="26" spans="1:17" ht="19.899999999999999" customHeight="1">
      <c r="A26" s="88" t="s">
        <v>20</v>
      </c>
      <c r="B26" s="87"/>
      <c r="C26" s="31"/>
      <c r="D26" s="31"/>
      <c r="E26" s="87"/>
      <c r="F26" s="63" t="s">
        <v>71</v>
      </c>
      <c r="G26" s="293"/>
      <c r="H26" s="292"/>
      <c r="I26" s="292"/>
      <c r="J26" s="292"/>
      <c r="K26" s="289"/>
      <c r="L26" s="289"/>
      <c r="M26" s="289"/>
      <c r="N26" s="289"/>
      <c r="O26" s="289"/>
      <c r="P26" s="289"/>
      <c r="Q26" s="289"/>
    </row>
    <row r="27" spans="1:17" ht="19.899999999999999" customHeight="1">
      <c r="A27" s="89" t="s">
        <v>21</v>
      </c>
      <c r="B27" s="26"/>
      <c r="C27" s="72"/>
      <c r="D27" s="26"/>
      <c r="E27" s="26"/>
      <c r="F27" s="26"/>
      <c r="H27" s="292"/>
      <c r="I27" s="292"/>
      <c r="J27" s="292"/>
      <c r="K27" s="289"/>
      <c r="L27" s="289"/>
      <c r="M27" s="289"/>
      <c r="N27" s="289"/>
      <c r="O27" s="289"/>
      <c r="P27" s="289"/>
      <c r="Q27" s="289"/>
    </row>
    <row r="28" spans="1:17" ht="19.899999999999999" customHeight="1">
      <c r="A28" s="42"/>
      <c r="B28" s="42"/>
      <c r="C28" s="90"/>
      <c r="D28" s="91"/>
      <c r="E28" s="90"/>
      <c r="F28" s="90"/>
      <c r="H28" s="294"/>
      <c r="I28" s="294"/>
      <c r="J28" s="294"/>
      <c r="K28" s="294"/>
      <c r="L28" s="289"/>
      <c r="M28" s="289"/>
      <c r="N28" s="289"/>
      <c r="O28" s="289"/>
      <c r="P28" s="289"/>
      <c r="Q28" s="289"/>
    </row>
    <row r="29" spans="1:17" s="297" customFormat="1" ht="21.6" customHeight="1">
      <c r="A29" s="42"/>
      <c r="B29" s="90"/>
      <c r="C29" s="90"/>
      <c r="D29" s="90"/>
      <c r="E29" s="90"/>
      <c r="F29" s="90"/>
      <c r="G29" s="288"/>
      <c r="H29" s="295"/>
      <c r="I29" s="295"/>
      <c r="J29" s="295"/>
      <c r="K29" s="295"/>
      <c r="L29" s="296"/>
      <c r="M29" s="296"/>
      <c r="N29" s="296"/>
      <c r="O29" s="296"/>
      <c r="P29" s="296"/>
      <c r="Q29" s="296"/>
    </row>
    <row r="30" spans="1:17" ht="13.15" hidden="1" customHeight="1">
      <c r="A30" s="42"/>
      <c r="B30" s="90"/>
      <c r="C30" s="90"/>
      <c r="D30" s="90"/>
      <c r="E30" s="90"/>
      <c r="F30" s="90"/>
      <c r="H30" s="294"/>
      <c r="I30" s="294"/>
      <c r="J30" s="294"/>
      <c r="K30" s="294"/>
      <c r="L30" s="289"/>
      <c r="M30" s="289"/>
      <c r="N30" s="289"/>
      <c r="O30" s="289"/>
      <c r="P30" s="289"/>
      <c r="Q30" s="289"/>
    </row>
    <row r="31" spans="1:17" ht="13.15" hidden="1" customHeight="1">
      <c r="A31" s="42"/>
      <c r="B31" s="90"/>
      <c r="C31" s="90"/>
      <c r="D31" s="90"/>
      <c r="E31" s="90"/>
      <c r="F31" s="90"/>
      <c r="H31" s="294"/>
      <c r="I31" s="294"/>
      <c r="J31" s="294"/>
      <c r="K31" s="294"/>
      <c r="L31" s="289"/>
      <c r="M31" s="289"/>
      <c r="N31" s="289"/>
      <c r="O31" s="289"/>
      <c r="P31" s="289"/>
      <c r="Q31" s="289"/>
    </row>
    <row r="32" spans="1:17" ht="12.75" customHeight="1">
      <c r="A32" s="42"/>
      <c r="B32" s="90"/>
      <c r="C32" s="90"/>
      <c r="D32" s="90"/>
      <c r="E32" s="90"/>
      <c r="F32" s="90"/>
      <c r="H32" s="294"/>
      <c r="I32" s="294"/>
      <c r="J32" s="294"/>
      <c r="K32" s="294"/>
      <c r="L32" s="289"/>
      <c r="M32" s="289"/>
      <c r="N32" s="289"/>
      <c r="O32" s="289"/>
      <c r="P32" s="289"/>
      <c r="Q32" s="289"/>
    </row>
    <row r="33" spans="1:17">
      <c r="A33" s="42"/>
      <c r="B33" s="90"/>
      <c r="C33" s="90"/>
      <c r="D33" s="90"/>
      <c r="E33" s="90"/>
      <c r="F33" s="90"/>
      <c r="H33" s="294"/>
      <c r="I33" s="294" t="s">
        <v>73</v>
      </c>
      <c r="J33" s="298" t="s">
        <v>16</v>
      </c>
      <c r="K33" s="294"/>
      <c r="L33" s="289"/>
      <c r="M33" s="289"/>
      <c r="N33" s="289"/>
      <c r="O33" s="289"/>
      <c r="P33" s="289"/>
      <c r="Q33" s="289"/>
    </row>
    <row r="34" spans="1:17">
      <c r="A34" s="42"/>
      <c r="B34" s="90"/>
      <c r="C34" s="90"/>
      <c r="D34" s="90"/>
      <c r="E34" s="90"/>
      <c r="F34" s="90"/>
      <c r="H34" s="299" t="s">
        <v>82</v>
      </c>
      <c r="I34" s="300">
        <f t="shared" ref="I34:I40" si="2">D12</f>
        <v>74.7</v>
      </c>
      <c r="J34" s="301">
        <f t="shared" ref="J34:J40" si="3">F12</f>
        <v>43.1</v>
      </c>
      <c r="K34" s="294"/>
      <c r="L34" s="289"/>
      <c r="M34" s="289"/>
      <c r="N34" s="289"/>
      <c r="O34" s="289"/>
      <c r="P34" s="289"/>
      <c r="Q34" s="289"/>
    </row>
    <row r="35" spans="1:17">
      <c r="A35" s="42"/>
      <c r="B35" s="90"/>
      <c r="C35" s="90"/>
      <c r="D35" s="90"/>
      <c r="E35" s="90"/>
      <c r="F35" s="90"/>
      <c r="H35" s="299" t="s">
        <v>81</v>
      </c>
      <c r="I35" s="300">
        <f t="shared" si="2"/>
        <v>18</v>
      </c>
      <c r="J35" s="301">
        <f t="shared" si="3"/>
        <v>27.8</v>
      </c>
      <c r="K35" s="294"/>
      <c r="L35" s="289"/>
      <c r="M35" s="289"/>
      <c r="N35" s="289"/>
      <c r="O35" s="289"/>
      <c r="P35" s="289"/>
      <c r="Q35" s="289"/>
    </row>
    <row r="36" spans="1:17">
      <c r="A36" s="42"/>
      <c r="B36" s="90"/>
      <c r="C36" s="90"/>
      <c r="D36" s="90"/>
      <c r="E36" s="90"/>
      <c r="F36" s="90"/>
      <c r="H36" s="294" t="s">
        <v>84</v>
      </c>
      <c r="I36" s="300">
        <f t="shared" si="2"/>
        <v>18.8</v>
      </c>
      <c r="J36" s="301">
        <f t="shared" si="3"/>
        <v>13.9</v>
      </c>
      <c r="K36" s="294"/>
      <c r="L36" s="289"/>
      <c r="M36" s="289"/>
      <c r="N36" s="289"/>
      <c r="O36" s="289"/>
      <c r="P36" s="289"/>
      <c r="Q36" s="289"/>
    </row>
    <row r="37" spans="1:17">
      <c r="A37" s="42"/>
      <c r="B37" s="90"/>
      <c r="C37" s="90"/>
      <c r="D37" s="90"/>
      <c r="E37" s="90"/>
      <c r="F37" s="90"/>
      <c r="H37" s="289" t="s">
        <v>83</v>
      </c>
      <c r="I37" s="292">
        <f t="shared" si="2"/>
        <v>38.200000000000003</v>
      </c>
      <c r="J37" s="290">
        <f t="shared" si="3"/>
        <v>5.0999999999999996</v>
      </c>
      <c r="K37" s="289"/>
      <c r="L37" s="289"/>
      <c r="M37" s="289"/>
      <c r="N37" s="289"/>
      <c r="O37" s="289"/>
      <c r="P37" s="289"/>
      <c r="Q37" s="289"/>
    </row>
    <row r="38" spans="1:17">
      <c r="A38" s="42"/>
      <c r="B38" s="90"/>
      <c r="C38" s="90"/>
      <c r="D38" s="90"/>
      <c r="E38" s="90"/>
      <c r="F38" s="90"/>
      <c r="H38" s="289" t="s">
        <v>85</v>
      </c>
      <c r="I38" s="292">
        <f t="shared" si="2"/>
        <v>56.2</v>
      </c>
      <c r="J38" s="290">
        <f t="shared" si="3"/>
        <v>28</v>
      </c>
      <c r="K38" s="289"/>
      <c r="L38" s="289"/>
      <c r="M38" s="289"/>
      <c r="N38" s="289"/>
      <c r="O38" s="289"/>
      <c r="P38" s="289"/>
      <c r="Q38" s="289"/>
    </row>
    <row r="39" spans="1:17">
      <c r="A39" s="42"/>
      <c r="B39" s="90"/>
      <c r="C39" s="90"/>
      <c r="D39" s="90"/>
      <c r="E39" s="90"/>
      <c r="F39" s="90"/>
      <c r="H39" s="302" t="s">
        <v>86</v>
      </c>
      <c r="I39" s="292">
        <f t="shared" si="2"/>
        <v>72.2</v>
      </c>
      <c r="J39" s="290">
        <f t="shared" si="3"/>
        <v>47.2</v>
      </c>
      <c r="K39" s="289"/>
      <c r="L39" s="289"/>
      <c r="M39" s="289"/>
      <c r="N39" s="289"/>
      <c r="O39" s="289"/>
      <c r="P39" s="289"/>
      <c r="Q39" s="289"/>
    </row>
    <row r="40" spans="1:17">
      <c r="A40" s="42"/>
      <c r="B40" s="90"/>
      <c r="C40" s="90"/>
      <c r="D40" s="90"/>
      <c r="E40" s="90"/>
      <c r="F40" s="90"/>
      <c r="H40" s="302" t="s">
        <v>87</v>
      </c>
      <c r="I40" s="292">
        <f t="shared" si="2"/>
        <v>85.3</v>
      </c>
      <c r="J40" s="290">
        <f t="shared" si="3"/>
        <v>51.7</v>
      </c>
      <c r="K40" s="289"/>
      <c r="L40" s="289"/>
      <c r="M40" s="289"/>
      <c r="N40" s="289"/>
      <c r="O40" s="289"/>
      <c r="P40" s="289"/>
      <c r="Q40" s="289"/>
    </row>
    <row r="41" spans="1:17">
      <c r="A41" s="42"/>
      <c r="B41" s="90"/>
      <c r="C41" s="90"/>
      <c r="D41" s="90"/>
      <c r="E41" s="90"/>
      <c r="F41" s="90"/>
      <c r="H41" s="302" t="s">
        <v>89</v>
      </c>
      <c r="I41" s="292">
        <f t="shared" ref="I41:I46" si="4">D20</f>
        <v>100.5</v>
      </c>
      <c r="J41" s="290">
        <f t="shared" ref="J41:J46" si="5">F20</f>
        <v>48.3</v>
      </c>
      <c r="K41" s="289"/>
      <c r="L41" s="289"/>
      <c r="M41" s="289"/>
      <c r="N41" s="289"/>
      <c r="O41" s="289"/>
      <c r="P41" s="289"/>
      <c r="Q41" s="289"/>
    </row>
    <row r="42" spans="1:17">
      <c r="A42" s="42"/>
      <c r="B42" s="90"/>
      <c r="C42" s="90"/>
      <c r="D42" s="90"/>
      <c r="E42" s="90"/>
      <c r="F42" s="90"/>
      <c r="H42" s="302" t="s">
        <v>90</v>
      </c>
      <c r="I42" s="292">
        <f t="shared" si="4"/>
        <v>61</v>
      </c>
      <c r="J42" s="290">
        <f t="shared" si="5"/>
        <v>100.1</v>
      </c>
      <c r="K42" s="289"/>
      <c r="L42" s="289"/>
      <c r="M42" s="289"/>
      <c r="N42" s="289"/>
      <c r="O42" s="289"/>
      <c r="P42" s="289"/>
      <c r="Q42" s="289"/>
    </row>
    <row r="43" spans="1:17">
      <c r="A43" s="42"/>
      <c r="B43" s="90"/>
      <c r="C43" s="90"/>
      <c r="D43" s="90"/>
      <c r="E43" s="90"/>
      <c r="F43" s="90"/>
      <c r="H43" s="303" t="s">
        <v>91</v>
      </c>
      <c r="I43" s="292">
        <f t="shared" si="4"/>
        <v>67.599999999999994</v>
      </c>
      <c r="J43" s="290">
        <f t="shared" si="5"/>
        <v>92.7</v>
      </c>
      <c r="K43" s="289"/>
      <c r="L43" s="289"/>
      <c r="M43" s="289"/>
      <c r="N43" s="289"/>
      <c r="O43" s="289"/>
      <c r="P43" s="289"/>
      <c r="Q43" s="289"/>
    </row>
    <row r="44" spans="1:17">
      <c r="A44" s="42"/>
      <c r="B44" s="90"/>
      <c r="C44" s="90"/>
      <c r="D44" s="90"/>
      <c r="E44" s="90"/>
      <c r="F44" s="90"/>
      <c r="H44" s="303" t="s">
        <v>93</v>
      </c>
      <c r="I44" s="292">
        <f t="shared" si="4"/>
        <v>78.599999999999994</v>
      </c>
      <c r="J44" s="290">
        <f t="shared" si="5"/>
        <v>37</v>
      </c>
      <c r="K44" s="289"/>
      <c r="L44" s="289"/>
      <c r="M44" s="289"/>
      <c r="N44" s="289"/>
      <c r="O44" s="289"/>
      <c r="P44" s="289"/>
      <c r="Q44" s="289"/>
    </row>
    <row r="45" spans="1:17">
      <c r="A45" s="42"/>
      <c r="B45" s="90"/>
      <c r="C45" s="90"/>
      <c r="D45" s="90"/>
      <c r="E45" s="90"/>
      <c r="F45" s="90"/>
      <c r="H45" s="303" t="s">
        <v>99</v>
      </c>
      <c r="I45" s="292">
        <f t="shared" si="4"/>
        <v>68.400000000000006</v>
      </c>
      <c r="J45" s="290">
        <f t="shared" si="5"/>
        <v>91.5</v>
      </c>
      <c r="K45" s="289"/>
      <c r="L45" s="289"/>
      <c r="M45" s="289"/>
      <c r="N45" s="289"/>
      <c r="O45" s="289"/>
      <c r="P45" s="289"/>
      <c r="Q45" s="289"/>
    </row>
    <row r="46" spans="1:17">
      <c r="A46" s="42"/>
      <c r="B46" s="90"/>
      <c r="C46" s="90"/>
      <c r="D46" s="90"/>
      <c r="E46" s="90"/>
      <c r="F46" s="90"/>
      <c r="H46" s="303" t="s">
        <v>103</v>
      </c>
      <c r="I46" s="292">
        <f t="shared" si="4"/>
        <v>64</v>
      </c>
      <c r="J46" s="290">
        <f t="shared" si="5"/>
        <v>55.7</v>
      </c>
      <c r="K46" s="289"/>
      <c r="L46" s="289"/>
      <c r="M46" s="289"/>
      <c r="N46" s="289"/>
      <c r="O46" s="289"/>
      <c r="P46" s="289"/>
      <c r="Q46" s="289"/>
    </row>
    <row r="47" spans="1:17">
      <c r="A47" s="42"/>
      <c r="B47" s="90"/>
      <c r="C47" s="90"/>
      <c r="D47" s="90"/>
      <c r="E47" s="90"/>
      <c r="F47" s="90"/>
      <c r="H47" s="289"/>
      <c r="I47" s="289"/>
      <c r="J47" s="289"/>
      <c r="K47" s="289"/>
      <c r="L47" s="289"/>
      <c r="M47" s="289"/>
      <c r="N47" s="289"/>
      <c r="O47" s="289"/>
      <c r="P47" s="289"/>
      <c r="Q47" s="289"/>
    </row>
    <row r="48" spans="1:17">
      <c r="A48" s="42"/>
      <c r="B48" s="90"/>
      <c r="C48" s="90"/>
      <c r="D48" s="90"/>
      <c r="E48" s="90"/>
      <c r="F48" s="90"/>
      <c r="H48" s="289"/>
      <c r="I48" s="289"/>
      <c r="J48" s="289"/>
      <c r="K48" s="289"/>
      <c r="L48" s="289"/>
      <c r="M48" s="289"/>
      <c r="N48" s="289"/>
      <c r="O48" s="289"/>
      <c r="P48" s="289"/>
      <c r="Q48" s="289"/>
    </row>
    <row r="49" spans="1:17">
      <c r="A49" s="42"/>
      <c r="B49" s="90"/>
      <c r="C49" s="90"/>
      <c r="D49" s="90"/>
      <c r="E49" s="90"/>
      <c r="F49" s="90"/>
      <c r="H49" s="289"/>
      <c r="I49" s="289"/>
      <c r="J49" s="289"/>
      <c r="K49" s="289"/>
      <c r="L49" s="289"/>
      <c r="M49" s="289"/>
      <c r="N49" s="289"/>
      <c r="O49" s="289"/>
      <c r="P49" s="289"/>
      <c r="Q49" s="289"/>
    </row>
    <row r="50" spans="1:17">
      <c r="A50" s="42"/>
      <c r="B50" s="90"/>
      <c r="C50" s="90"/>
      <c r="D50" s="90"/>
      <c r="E50" s="90"/>
      <c r="F50" s="90"/>
      <c r="H50" s="289"/>
      <c r="I50" s="289"/>
      <c r="J50" s="289"/>
      <c r="K50" s="289"/>
      <c r="L50" s="289"/>
      <c r="M50" s="289"/>
      <c r="N50" s="289"/>
      <c r="O50" s="289"/>
      <c r="P50" s="289"/>
      <c r="Q50" s="289"/>
    </row>
    <row r="51" spans="1:17">
      <c r="A51" s="42"/>
      <c r="B51" s="90"/>
      <c r="C51" s="90"/>
      <c r="D51" s="90"/>
      <c r="E51" s="90"/>
      <c r="F51" s="90"/>
      <c r="H51" s="289"/>
      <c r="I51" s="289"/>
      <c r="J51" s="289"/>
      <c r="K51" s="289"/>
      <c r="L51" s="289"/>
      <c r="M51" s="289"/>
      <c r="N51" s="289"/>
      <c r="O51" s="289"/>
      <c r="P51" s="289"/>
      <c r="Q51" s="289"/>
    </row>
    <row r="52" spans="1:17">
      <c r="A52" s="42"/>
      <c r="B52" s="90"/>
      <c r="C52" s="90"/>
      <c r="D52" s="90"/>
      <c r="E52" s="90"/>
      <c r="F52" s="90"/>
      <c r="H52" s="289"/>
      <c r="I52" s="289"/>
      <c r="J52" s="289"/>
      <c r="K52" s="289"/>
      <c r="L52" s="289"/>
      <c r="M52" s="289"/>
      <c r="N52" s="289"/>
      <c r="O52" s="289"/>
      <c r="P52" s="289"/>
      <c r="Q52" s="289"/>
    </row>
    <row r="53" spans="1:17">
      <c r="A53" s="42"/>
      <c r="B53" s="90"/>
      <c r="C53" s="90"/>
      <c r="D53" s="90"/>
      <c r="E53" s="90"/>
      <c r="F53" s="90"/>
      <c r="H53" s="289"/>
      <c r="I53" s="289"/>
      <c r="J53" s="289"/>
      <c r="K53" s="289"/>
      <c r="L53" s="289"/>
      <c r="M53" s="289"/>
      <c r="N53" s="289"/>
      <c r="O53" s="289"/>
      <c r="P53" s="289"/>
      <c r="Q53" s="289"/>
    </row>
    <row r="54" spans="1:17">
      <c r="H54" s="289"/>
      <c r="I54" s="289"/>
      <c r="J54" s="289"/>
      <c r="K54" s="289"/>
      <c r="L54" s="289"/>
      <c r="M54" s="289"/>
      <c r="N54" s="289"/>
      <c r="O54" s="289"/>
      <c r="P54" s="289"/>
      <c r="Q54" s="289"/>
    </row>
    <row r="55" spans="1:17">
      <c r="H55" s="289"/>
      <c r="I55" s="289"/>
      <c r="J55" s="289"/>
      <c r="K55" s="289"/>
      <c r="L55" s="289"/>
      <c r="M55" s="289"/>
      <c r="N55" s="289"/>
      <c r="O55" s="289"/>
      <c r="P55" s="289"/>
      <c r="Q55" s="289"/>
    </row>
    <row r="56" spans="1:17">
      <c r="H56" s="289"/>
      <c r="I56" s="289"/>
      <c r="J56" s="289"/>
      <c r="K56" s="289"/>
      <c r="L56" s="289"/>
      <c r="M56" s="289"/>
      <c r="N56" s="289"/>
      <c r="O56" s="289"/>
      <c r="P56" s="289"/>
      <c r="Q56" s="289"/>
    </row>
    <row r="57" spans="1:17">
      <c r="H57" s="289"/>
      <c r="I57" s="289"/>
      <c r="J57" s="289"/>
      <c r="K57" s="289"/>
      <c r="L57" s="289"/>
      <c r="M57" s="289"/>
      <c r="N57" s="289"/>
      <c r="O57" s="289"/>
      <c r="P57" s="289"/>
      <c r="Q57" s="289"/>
    </row>
    <row r="58" spans="1:17">
      <c r="H58" s="289"/>
      <c r="I58" s="289"/>
      <c r="J58" s="289"/>
      <c r="K58" s="289"/>
      <c r="L58" s="289"/>
      <c r="M58" s="289"/>
      <c r="N58" s="289"/>
      <c r="O58" s="289"/>
      <c r="P58" s="289"/>
      <c r="Q58" s="289"/>
    </row>
    <row r="59" spans="1:17">
      <c r="H59" s="289"/>
      <c r="I59" s="289"/>
      <c r="J59" s="289"/>
      <c r="K59" s="289"/>
      <c r="L59" s="289"/>
      <c r="M59" s="289"/>
      <c r="N59" s="289"/>
      <c r="O59" s="289"/>
      <c r="P59" s="289"/>
      <c r="Q59" s="289"/>
    </row>
    <row r="60" spans="1:17">
      <c r="H60" s="289"/>
      <c r="I60" s="289"/>
      <c r="J60" s="289"/>
      <c r="K60" s="289"/>
      <c r="L60" s="289"/>
      <c r="M60" s="289"/>
      <c r="N60" s="289"/>
      <c r="O60" s="289"/>
      <c r="P60" s="289"/>
      <c r="Q60" s="289"/>
    </row>
    <row r="61" spans="1:17">
      <c r="H61" s="289"/>
      <c r="I61" s="289"/>
      <c r="J61" s="289"/>
      <c r="K61" s="289"/>
      <c r="L61" s="289"/>
      <c r="M61" s="289"/>
      <c r="N61" s="289"/>
      <c r="O61" s="289"/>
      <c r="P61" s="289"/>
      <c r="Q61" s="289"/>
    </row>
    <row r="62" spans="1:17">
      <c r="H62" s="289"/>
      <c r="I62" s="289"/>
      <c r="J62" s="289"/>
      <c r="K62" s="289"/>
      <c r="L62" s="289"/>
      <c r="M62" s="289"/>
      <c r="N62" s="289"/>
      <c r="O62" s="289"/>
      <c r="P62" s="289"/>
      <c r="Q62" s="289"/>
    </row>
    <row r="67" spans="1:7">
      <c r="A67" s="3"/>
      <c r="G67" s="304"/>
    </row>
    <row r="68" spans="1:7">
      <c r="A68" s="3"/>
      <c r="G68" s="304"/>
    </row>
    <row r="69" spans="1:7">
      <c r="A69" s="3"/>
      <c r="G69" s="304"/>
    </row>
  </sheetData>
  <mergeCells count="4">
    <mergeCell ref="A6:A7"/>
    <mergeCell ref="E6:F6"/>
    <mergeCell ref="C6:D6"/>
    <mergeCell ref="A2:F2"/>
  </mergeCells>
  <phoneticPr fontId="0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S84"/>
  <sheetViews>
    <sheetView showGridLines="0" zoomScaleNormal="100" workbookViewId="0">
      <selection activeCell="XFD1048576" sqref="XFD1048576"/>
    </sheetView>
  </sheetViews>
  <sheetFormatPr defaultColWidth="8.875" defaultRowHeight="15"/>
  <cols>
    <col min="1" max="1" width="21.125" style="5" customWidth="1"/>
    <col min="2" max="4" width="10.75" style="5" customWidth="1"/>
    <col min="5" max="5" width="9.75" style="5" customWidth="1"/>
    <col min="6" max="6" width="10.875" style="5" customWidth="1"/>
    <col min="7" max="8" width="10.375" style="5" customWidth="1"/>
    <col min="9" max="9" width="9.875" style="5" customWidth="1"/>
    <col min="10" max="10" width="8.875" style="73"/>
    <col min="11" max="11" width="7.25" style="5" bestFit="1" customWidth="1"/>
    <col min="12" max="12" width="12.375" style="5" customWidth="1"/>
    <col min="13" max="13" width="10.125" style="5" bestFit="1" customWidth="1"/>
    <col min="14" max="14" width="9.625" style="5" customWidth="1"/>
    <col min="15" max="16384" width="8.875" style="5"/>
  </cols>
  <sheetData>
    <row r="1" spans="1:19" ht="15.75" customHeight="1">
      <c r="F1" s="173"/>
      <c r="I1" s="173" t="s">
        <v>106</v>
      </c>
    </row>
    <row r="2" spans="1:19" ht="15.75" customHeight="1">
      <c r="A2" s="182" t="s">
        <v>112</v>
      </c>
      <c r="B2" s="183"/>
      <c r="C2" s="183"/>
      <c r="D2" s="183"/>
      <c r="E2" s="183"/>
      <c r="F2" s="183"/>
      <c r="G2" s="183"/>
      <c r="H2" s="183"/>
      <c r="I2" s="183"/>
    </row>
    <row r="3" spans="1:19" s="288" customFormat="1" ht="15.75" customHeight="1">
      <c r="A3" s="2" t="s">
        <v>113</v>
      </c>
      <c r="B3" s="3"/>
      <c r="C3" s="3"/>
      <c r="D3" s="3"/>
      <c r="E3" s="3"/>
      <c r="F3" s="3"/>
    </row>
    <row r="4" spans="1:19" s="288" customFormat="1" ht="15.75" customHeight="1">
      <c r="A4" s="287" t="s">
        <v>114</v>
      </c>
      <c r="B4" s="3"/>
      <c r="C4" s="3"/>
      <c r="D4" s="3"/>
      <c r="E4" s="3"/>
      <c r="F4" s="3"/>
    </row>
    <row r="5" spans="1:19" s="288" customFormat="1" ht="15.75" customHeight="1">
      <c r="A5" s="287"/>
      <c r="B5" s="3"/>
      <c r="C5" s="3"/>
      <c r="D5" s="3"/>
      <c r="E5" s="3"/>
      <c r="F5" s="3"/>
    </row>
    <row r="6" spans="1:19" ht="30.6" customHeight="1">
      <c r="A6" s="184" t="s">
        <v>0</v>
      </c>
      <c r="B6" s="186" t="s">
        <v>22</v>
      </c>
      <c r="C6" s="187"/>
      <c r="D6" s="186" t="s">
        <v>23</v>
      </c>
      <c r="E6" s="187"/>
      <c r="F6" s="186" t="s">
        <v>24</v>
      </c>
      <c r="G6" s="187"/>
      <c r="H6" s="186" t="s">
        <v>25</v>
      </c>
      <c r="I6" s="187"/>
      <c r="K6" s="4"/>
    </row>
    <row r="7" spans="1:19" ht="30.6" customHeight="1">
      <c r="A7" s="185"/>
      <c r="B7" s="59" t="s">
        <v>19</v>
      </c>
      <c r="C7" s="59" t="s">
        <v>17</v>
      </c>
      <c r="D7" s="59" t="s">
        <v>18</v>
      </c>
      <c r="E7" s="59" t="s">
        <v>26</v>
      </c>
      <c r="F7" s="59" t="s">
        <v>18</v>
      </c>
      <c r="G7" s="59" t="s">
        <v>26</v>
      </c>
      <c r="H7" s="59" t="s">
        <v>18</v>
      </c>
      <c r="I7" s="59" t="s">
        <v>26</v>
      </c>
      <c r="K7" s="4"/>
      <c r="M7" s="112"/>
    </row>
    <row r="8" spans="1:19" s="60" customFormat="1" ht="27.6" customHeight="1">
      <c r="A8" s="66" t="s">
        <v>101</v>
      </c>
      <c r="B8" s="133">
        <v>487</v>
      </c>
      <c r="C8" s="133">
        <v>385.6</v>
      </c>
      <c r="D8" s="133">
        <v>616.1</v>
      </c>
      <c r="E8" s="133">
        <v>492</v>
      </c>
      <c r="F8" s="133">
        <v>114.9</v>
      </c>
      <c r="G8" s="133">
        <v>76.430000000000007</v>
      </c>
      <c r="H8" s="133">
        <v>17.8</v>
      </c>
      <c r="I8" s="133">
        <v>10.8</v>
      </c>
      <c r="J8" s="151"/>
      <c r="K8" s="157">
        <f>C8+E8+G8+I8</f>
        <v>964.82999999999993</v>
      </c>
      <c r="L8" s="158"/>
      <c r="M8" s="159"/>
      <c r="N8" s="151"/>
      <c r="O8" s="151"/>
      <c r="P8" s="151"/>
      <c r="Q8" s="151"/>
      <c r="R8" s="151"/>
      <c r="S8" s="151"/>
    </row>
    <row r="9" spans="1:19" s="60" customFormat="1" ht="27.6" customHeight="1">
      <c r="A9" s="69" t="s">
        <v>100</v>
      </c>
      <c r="B9" s="134">
        <v>702.6</v>
      </c>
      <c r="C9" s="134">
        <v>521.4</v>
      </c>
      <c r="D9" s="134">
        <v>813.19999999999993</v>
      </c>
      <c r="E9" s="134">
        <v>620.40000000000009</v>
      </c>
      <c r="F9" s="134">
        <v>231</v>
      </c>
      <c r="G9" s="134">
        <v>154.19999999999999</v>
      </c>
      <c r="H9" s="134">
        <v>31.5</v>
      </c>
      <c r="I9" s="134">
        <v>20.100000000000001</v>
      </c>
      <c r="J9" s="151"/>
      <c r="K9" s="157">
        <f>C9+E9+G9+I9</f>
        <v>1316.1000000000001</v>
      </c>
      <c r="L9" s="153"/>
      <c r="M9" s="153"/>
      <c r="N9" s="151"/>
      <c r="O9" s="151"/>
      <c r="P9" s="151"/>
      <c r="Q9" s="151"/>
      <c r="R9" s="151"/>
      <c r="S9" s="151"/>
    </row>
    <row r="10" spans="1:19" s="61" customFormat="1" ht="27.6" customHeight="1">
      <c r="A10" s="66" t="s">
        <v>104</v>
      </c>
      <c r="B10" s="133">
        <f>SUM(B23:B25)</f>
        <v>92.198540000000008</v>
      </c>
      <c r="C10" s="133">
        <f t="shared" ref="C10:I10" si="0">SUM(C23:C25)</f>
        <v>75.400000000000006</v>
      </c>
      <c r="D10" s="133">
        <f t="shared" si="0"/>
        <v>247.15135880000003</v>
      </c>
      <c r="E10" s="133">
        <f t="shared" si="0"/>
        <v>189.2</v>
      </c>
      <c r="F10" s="133">
        <f t="shared" si="0"/>
        <v>6.9077500000000001</v>
      </c>
      <c r="G10" s="133">
        <f t="shared" si="0"/>
        <v>5.1000000000000005</v>
      </c>
      <c r="H10" s="133">
        <f t="shared" si="0"/>
        <v>16.36223</v>
      </c>
      <c r="I10" s="133">
        <f t="shared" si="0"/>
        <v>11.399999999999999</v>
      </c>
      <c r="J10" s="151"/>
      <c r="K10" s="157">
        <f>C10+E10+G10+I10</f>
        <v>281.10000000000002</v>
      </c>
      <c r="L10" s="154"/>
      <c r="M10" s="154"/>
      <c r="N10" s="151"/>
      <c r="O10" s="151"/>
      <c r="P10" s="151"/>
      <c r="Q10" s="151"/>
      <c r="R10" s="151"/>
      <c r="S10" s="151"/>
    </row>
    <row r="11" spans="1:19" ht="19.899999999999999" customHeight="1">
      <c r="A11" s="64">
        <v>2021</v>
      </c>
      <c r="B11" s="115"/>
      <c r="C11" s="115"/>
      <c r="D11" s="135"/>
      <c r="E11" s="136"/>
      <c r="F11" s="135"/>
      <c r="G11" s="136"/>
      <c r="H11" s="136"/>
      <c r="I11" s="136"/>
      <c r="J11" s="160"/>
      <c r="K11" s="157"/>
      <c r="L11" s="161"/>
      <c r="M11" s="162"/>
      <c r="N11" s="162"/>
      <c r="O11" s="162"/>
      <c r="P11" s="162"/>
      <c r="Q11" s="162"/>
      <c r="R11" s="162"/>
      <c r="S11" s="162"/>
    </row>
    <row r="12" spans="1:19" ht="19.899999999999999" customHeight="1">
      <c r="A12" s="68" t="s">
        <v>3</v>
      </c>
      <c r="B12" s="123">
        <v>98.9</v>
      </c>
      <c r="C12" s="123">
        <v>78.3</v>
      </c>
      <c r="D12" s="122">
        <v>90.9</v>
      </c>
      <c r="E12" s="123">
        <v>63</v>
      </c>
      <c r="F12" s="123">
        <v>34.299999999999997</v>
      </c>
      <c r="G12" s="123">
        <v>22.2</v>
      </c>
      <c r="H12" s="123">
        <v>3.6</v>
      </c>
      <c r="I12" s="123">
        <v>2.2000000000000002</v>
      </c>
      <c r="J12" s="160"/>
      <c r="K12" s="157">
        <f t="shared" ref="K12:K24" si="1">C12+E12+G12+I12</f>
        <v>165.7</v>
      </c>
      <c r="L12" s="162"/>
      <c r="M12" s="162"/>
      <c r="N12" s="162"/>
      <c r="O12" s="162"/>
      <c r="P12" s="162"/>
      <c r="Q12" s="162"/>
      <c r="R12" s="162"/>
      <c r="S12" s="162"/>
    </row>
    <row r="13" spans="1:19" ht="19.899999999999999" customHeight="1">
      <c r="A13" s="56" t="s">
        <v>6</v>
      </c>
      <c r="B13" s="121">
        <v>64.099999999999994</v>
      </c>
      <c r="C13" s="121">
        <v>46.1</v>
      </c>
      <c r="D13" s="121">
        <v>48.1</v>
      </c>
      <c r="E13" s="121">
        <v>35</v>
      </c>
      <c r="F13" s="124">
        <v>30.3</v>
      </c>
      <c r="G13" s="124">
        <v>19.600000000000001</v>
      </c>
      <c r="H13" s="124">
        <v>1.5</v>
      </c>
      <c r="I13" s="124">
        <v>0.9</v>
      </c>
      <c r="J13" s="160"/>
      <c r="K13" s="157">
        <f t="shared" si="1"/>
        <v>101.6</v>
      </c>
      <c r="L13" s="162"/>
      <c r="M13" s="162"/>
      <c r="N13" s="162"/>
      <c r="O13" s="162"/>
      <c r="P13" s="162"/>
      <c r="Q13" s="162"/>
      <c r="R13" s="162"/>
      <c r="S13" s="162"/>
    </row>
    <row r="14" spans="1:19" ht="19.899999999999999" customHeight="1">
      <c r="A14" s="71" t="s">
        <v>9</v>
      </c>
      <c r="B14" s="123">
        <v>67.900000000000006</v>
      </c>
      <c r="C14" s="123">
        <v>53.1</v>
      </c>
      <c r="D14" s="123">
        <v>30.4</v>
      </c>
      <c r="E14" s="123">
        <v>23.7</v>
      </c>
      <c r="F14" s="123">
        <v>17.7</v>
      </c>
      <c r="G14" s="123">
        <v>12.1</v>
      </c>
      <c r="H14" s="123">
        <v>0.6</v>
      </c>
      <c r="I14" s="123">
        <v>0.4</v>
      </c>
      <c r="J14" s="160"/>
      <c r="K14" s="157">
        <f t="shared" si="1"/>
        <v>89.3</v>
      </c>
      <c r="L14" s="162"/>
      <c r="M14" s="162"/>
      <c r="N14" s="162"/>
      <c r="O14" s="162"/>
      <c r="P14" s="162"/>
      <c r="Q14" s="162"/>
      <c r="R14" s="162"/>
      <c r="S14" s="162"/>
    </row>
    <row r="15" spans="1:19" ht="19.899999999999999" customHeight="1">
      <c r="A15" s="56" t="s">
        <v>10</v>
      </c>
      <c r="B15" s="121">
        <v>86.4</v>
      </c>
      <c r="C15" s="121">
        <v>72.400000000000006</v>
      </c>
      <c r="D15" s="121">
        <v>26</v>
      </c>
      <c r="E15" s="121">
        <v>21.3</v>
      </c>
      <c r="F15" s="124">
        <v>23.7</v>
      </c>
      <c r="G15" s="124">
        <v>17</v>
      </c>
      <c r="H15" s="124">
        <v>1.3</v>
      </c>
      <c r="I15" s="124">
        <v>0.7</v>
      </c>
      <c r="J15" s="160"/>
      <c r="K15" s="157">
        <f t="shared" si="1"/>
        <v>111.4</v>
      </c>
      <c r="L15" s="162"/>
      <c r="M15" s="162"/>
      <c r="N15" s="162"/>
      <c r="O15" s="162"/>
      <c r="P15" s="162"/>
      <c r="Q15" s="162"/>
      <c r="R15" s="162"/>
      <c r="S15" s="162"/>
    </row>
    <row r="16" spans="1:19" ht="19.899999999999999" customHeight="1">
      <c r="A16" s="68" t="s">
        <v>11</v>
      </c>
      <c r="B16" s="122">
        <v>20.2</v>
      </c>
      <c r="C16" s="122">
        <v>16.7</v>
      </c>
      <c r="D16" s="122">
        <v>58.7</v>
      </c>
      <c r="E16" s="122">
        <v>51.2</v>
      </c>
      <c r="F16" s="123">
        <v>7.1</v>
      </c>
      <c r="G16" s="123">
        <v>5.4</v>
      </c>
      <c r="H16" s="123">
        <v>3.1</v>
      </c>
      <c r="I16" s="123">
        <v>2.4</v>
      </c>
      <c r="J16" s="160"/>
      <c r="K16" s="157">
        <f t="shared" si="1"/>
        <v>75.700000000000017</v>
      </c>
      <c r="L16" s="162"/>
      <c r="M16" s="162"/>
      <c r="N16" s="162"/>
      <c r="O16" s="162"/>
      <c r="P16" s="162"/>
      <c r="Q16" s="162"/>
      <c r="R16" s="162"/>
      <c r="S16" s="162"/>
    </row>
    <row r="17" spans="1:19" ht="19.899999999999999" customHeight="1">
      <c r="A17" s="56" t="s">
        <v>69</v>
      </c>
      <c r="B17" s="121">
        <v>20.2</v>
      </c>
      <c r="C17" s="121">
        <v>15.3</v>
      </c>
      <c r="D17" s="121">
        <v>37.299999999999997</v>
      </c>
      <c r="E17" s="121">
        <v>31.3</v>
      </c>
      <c r="F17" s="124">
        <v>4.5</v>
      </c>
      <c r="G17" s="124">
        <v>3.1</v>
      </c>
      <c r="H17" s="124">
        <v>0.7</v>
      </c>
      <c r="I17" s="124">
        <v>0.7</v>
      </c>
      <c r="J17" s="160"/>
      <c r="K17" s="157">
        <f t="shared" si="1"/>
        <v>50.400000000000006</v>
      </c>
      <c r="L17" s="162"/>
      <c r="M17" s="162"/>
      <c r="N17" s="162"/>
      <c r="O17" s="162"/>
      <c r="P17" s="162"/>
      <c r="Q17" s="162"/>
      <c r="R17" s="162"/>
      <c r="S17" s="162"/>
    </row>
    <row r="18" spans="1:19" ht="19.899999999999999" customHeight="1">
      <c r="A18" s="68" t="s">
        <v>12</v>
      </c>
      <c r="B18" s="122">
        <v>43.3</v>
      </c>
      <c r="C18" s="122">
        <v>34</v>
      </c>
      <c r="D18" s="122">
        <v>64.400000000000006</v>
      </c>
      <c r="E18" s="122">
        <v>51.8</v>
      </c>
      <c r="F18" s="123">
        <v>9.1</v>
      </c>
      <c r="G18" s="123">
        <v>6.1</v>
      </c>
      <c r="H18" s="123">
        <v>1.7</v>
      </c>
      <c r="I18" s="123">
        <v>1.5</v>
      </c>
      <c r="J18" s="160"/>
      <c r="K18" s="157">
        <f>C18+E18+G18+I18</f>
        <v>93.399999999999991</v>
      </c>
      <c r="L18" s="162"/>
      <c r="M18" s="162"/>
      <c r="N18" s="162"/>
      <c r="O18" s="162"/>
      <c r="P18" s="162"/>
      <c r="Q18" s="162"/>
      <c r="R18" s="162"/>
      <c r="S18" s="162"/>
    </row>
    <row r="19" spans="1:19" ht="19.899999999999999" customHeight="1">
      <c r="A19" s="30">
        <v>2022</v>
      </c>
      <c r="B19" s="115"/>
      <c r="C19" s="115"/>
      <c r="D19" s="115"/>
      <c r="E19" s="115"/>
      <c r="F19" s="115"/>
      <c r="G19" s="115"/>
      <c r="H19" s="115"/>
      <c r="I19" s="115"/>
      <c r="J19" s="160"/>
      <c r="K19" s="157">
        <f t="shared" si="1"/>
        <v>0</v>
      </c>
      <c r="L19" s="162"/>
      <c r="M19" s="162"/>
      <c r="N19" s="162"/>
      <c r="O19" s="162"/>
      <c r="P19" s="162"/>
      <c r="Q19" s="162"/>
      <c r="R19" s="162"/>
      <c r="S19" s="162"/>
    </row>
    <row r="20" spans="1:19" ht="19.899999999999999" customHeight="1">
      <c r="A20" s="25" t="s">
        <v>74</v>
      </c>
      <c r="B20" s="124">
        <v>41.8</v>
      </c>
      <c r="C20" s="124">
        <v>32.700000000000003</v>
      </c>
      <c r="D20" s="124">
        <v>52.9</v>
      </c>
      <c r="E20" s="124">
        <v>39.300000000000004</v>
      </c>
      <c r="F20" s="124">
        <v>19.2</v>
      </c>
      <c r="G20" s="124">
        <v>11.8</v>
      </c>
      <c r="H20" s="124">
        <v>0.6</v>
      </c>
      <c r="I20" s="124">
        <v>0.4</v>
      </c>
      <c r="J20" s="160"/>
      <c r="K20" s="157">
        <f t="shared" si="1"/>
        <v>84.2</v>
      </c>
      <c r="L20" s="162"/>
      <c r="M20" s="162"/>
      <c r="N20" s="162"/>
      <c r="O20" s="162"/>
      <c r="P20" s="162"/>
      <c r="Q20" s="162"/>
      <c r="R20" s="162"/>
      <c r="S20" s="162"/>
    </row>
    <row r="21" spans="1:19" s="60" customFormat="1" ht="19.899999999999999" customHeight="1">
      <c r="A21" s="71" t="s">
        <v>7</v>
      </c>
      <c r="B21" s="123">
        <v>57.9</v>
      </c>
      <c r="C21" s="123">
        <v>41.1</v>
      </c>
      <c r="D21" s="123">
        <v>96.300000000000011</v>
      </c>
      <c r="E21" s="123">
        <v>73.3</v>
      </c>
      <c r="F21" s="123">
        <v>30.4</v>
      </c>
      <c r="G21" s="123">
        <v>19.899999999999999</v>
      </c>
      <c r="H21" s="123">
        <v>0.1</v>
      </c>
      <c r="I21" s="123">
        <v>0.1</v>
      </c>
      <c r="J21" s="151"/>
      <c r="K21" s="157">
        <f t="shared" si="1"/>
        <v>134.4</v>
      </c>
      <c r="L21" s="162"/>
      <c r="M21" s="151"/>
      <c r="N21" s="151"/>
      <c r="O21" s="151"/>
      <c r="P21" s="151"/>
      <c r="Q21" s="151"/>
      <c r="R21" s="151"/>
      <c r="S21" s="151"/>
    </row>
    <row r="22" spans="1:19" ht="19.899999999999999" customHeight="1">
      <c r="A22" s="25" t="s">
        <v>1</v>
      </c>
      <c r="B22" s="124">
        <v>89</v>
      </c>
      <c r="C22" s="124">
        <v>62.8</v>
      </c>
      <c r="D22" s="124">
        <v>149.1</v>
      </c>
      <c r="E22" s="124">
        <v>111.5</v>
      </c>
      <c r="F22" s="124">
        <v>42.5</v>
      </c>
      <c r="G22" s="124">
        <v>29.3</v>
      </c>
      <c r="H22" s="124">
        <v>4.3</v>
      </c>
      <c r="I22" s="124">
        <v>2.7</v>
      </c>
      <c r="J22" s="160"/>
      <c r="K22" s="157">
        <f t="shared" si="1"/>
        <v>206.3</v>
      </c>
      <c r="L22" s="162"/>
      <c r="M22" s="162"/>
      <c r="N22" s="162"/>
      <c r="O22" s="162"/>
      <c r="P22" s="162"/>
      <c r="Q22" s="162"/>
      <c r="R22" s="162"/>
      <c r="S22" s="162"/>
    </row>
    <row r="23" spans="1:19" s="60" customFormat="1" ht="19.899999999999999" customHeight="1">
      <c r="A23" s="71" t="s">
        <v>5</v>
      </c>
      <c r="B23" s="123">
        <v>23.698540000000001</v>
      </c>
      <c r="C23" s="123">
        <v>18.8</v>
      </c>
      <c r="D23" s="123">
        <v>77.951358800000023</v>
      </c>
      <c r="E23" s="123">
        <v>60.4</v>
      </c>
      <c r="F23" s="123">
        <v>4.0077499999999997</v>
      </c>
      <c r="G23" s="123">
        <v>2.9</v>
      </c>
      <c r="H23" s="123">
        <v>2.1602299999999999</v>
      </c>
      <c r="I23" s="123">
        <v>1.4</v>
      </c>
      <c r="J23" s="151"/>
      <c r="K23" s="157">
        <f t="shared" ref="K23" si="2">C23+E23+G23+I23</f>
        <v>83.500000000000014</v>
      </c>
      <c r="L23" s="162"/>
      <c r="M23" s="151"/>
      <c r="N23" s="151"/>
      <c r="O23" s="151"/>
      <c r="P23" s="151"/>
      <c r="Q23" s="151"/>
      <c r="R23" s="151"/>
      <c r="S23" s="151"/>
    </row>
    <row r="24" spans="1:19" s="60" customFormat="1" ht="19.899999999999999" customHeight="1">
      <c r="A24" s="25" t="s">
        <v>2</v>
      </c>
      <c r="B24" s="124">
        <v>28.8</v>
      </c>
      <c r="C24" s="124">
        <v>23.9</v>
      </c>
      <c r="D24" s="124">
        <v>93.3</v>
      </c>
      <c r="E24" s="124">
        <v>72.099999999999994</v>
      </c>
      <c r="F24" s="124">
        <v>1.7000000000000002</v>
      </c>
      <c r="G24" s="124">
        <v>1.3</v>
      </c>
      <c r="H24" s="124">
        <v>10.102</v>
      </c>
      <c r="I24" s="124">
        <v>7.2</v>
      </c>
      <c r="J24" s="151"/>
      <c r="K24" s="157">
        <f t="shared" si="1"/>
        <v>104.5</v>
      </c>
      <c r="L24" s="162"/>
      <c r="M24" s="151"/>
      <c r="N24" s="151"/>
      <c r="O24" s="151"/>
      <c r="P24" s="151"/>
      <c r="Q24" s="151"/>
      <c r="R24" s="151"/>
      <c r="S24" s="151"/>
    </row>
    <row r="25" spans="1:19" ht="19.899999999999999" customHeight="1">
      <c r="A25" s="114" t="s">
        <v>3</v>
      </c>
      <c r="B25" s="125">
        <v>39.700000000000003</v>
      </c>
      <c r="C25" s="125">
        <v>32.700000000000003</v>
      </c>
      <c r="D25" s="125">
        <v>75.900000000000006</v>
      </c>
      <c r="E25" s="125">
        <v>56.7</v>
      </c>
      <c r="F25" s="125">
        <v>1.2000000000000002</v>
      </c>
      <c r="G25" s="125">
        <v>0.9</v>
      </c>
      <c r="H25" s="125">
        <v>4.0999999999999996</v>
      </c>
      <c r="I25" s="125">
        <v>2.8</v>
      </c>
      <c r="J25" s="160"/>
      <c r="K25" s="157">
        <f>C25+E25+G25+I25</f>
        <v>93.100000000000009</v>
      </c>
      <c r="L25" s="161"/>
      <c r="M25" s="162"/>
      <c r="N25" s="162"/>
      <c r="O25" s="162"/>
      <c r="P25" s="162"/>
      <c r="Q25" s="162"/>
      <c r="R25" s="162"/>
      <c r="S25" s="162"/>
    </row>
    <row r="26" spans="1:19" s="60" customFormat="1" ht="19.899999999999999" customHeight="1">
      <c r="A26" s="75"/>
      <c r="B26" s="75"/>
      <c r="C26" s="75"/>
      <c r="D26" s="76"/>
      <c r="E26" s="76"/>
      <c r="F26" s="76"/>
      <c r="G26" s="76"/>
      <c r="H26" s="76"/>
      <c r="I26" s="63" t="s">
        <v>67</v>
      </c>
      <c r="J26" s="151"/>
      <c r="K26" s="163"/>
      <c r="L26" s="151"/>
      <c r="M26" s="151"/>
      <c r="N26" s="151"/>
      <c r="O26" s="151"/>
      <c r="P26" s="151"/>
      <c r="Q26" s="151"/>
      <c r="R26" s="151"/>
      <c r="S26" s="151"/>
    </row>
    <row r="27" spans="1:19" s="60" customFormat="1" ht="19.899999999999999" customHeight="1">
      <c r="A27" s="77"/>
      <c r="B27" s="48"/>
      <c r="C27" s="48"/>
      <c r="D27" s="77"/>
      <c r="E27" s="75"/>
      <c r="F27" s="75"/>
      <c r="G27" s="75"/>
      <c r="H27" s="45"/>
      <c r="I27" s="11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s="44" customFormat="1" ht="19.899999999999999" customHeight="1">
      <c r="A28" s="75"/>
      <c r="B28" s="75"/>
      <c r="C28" s="75"/>
      <c r="D28" s="75"/>
      <c r="E28" s="75"/>
      <c r="F28" s="75"/>
      <c r="G28" s="75"/>
      <c r="H28" s="111"/>
      <c r="I28" s="11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ht="21" customHeight="1">
      <c r="A29" s="75"/>
      <c r="B29" s="75"/>
      <c r="C29" s="75"/>
      <c r="D29" s="75"/>
      <c r="E29" s="75"/>
      <c r="F29" s="75"/>
      <c r="G29" s="75"/>
      <c r="H29" s="75"/>
      <c r="I29" s="75"/>
      <c r="J29" s="162"/>
      <c r="K29" s="162"/>
      <c r="L29" s="162"/>
      <c r="M29" s="162"/>
      <c r="N29" s="162"/>
      <c r="O29" s="162"/>
      <c r="P29" s="162"/>
      <c r="Q29" s="162"/>
      <c r="R29" s="162"/>
      <c r="S29" s="162"/>
    </row>
    <row r="30" spans="1:19" ht="16.149999999999999" customHeight="1">
      <c r="A30" s="77"/>
      <c r="B30" s="75"/>
      <c r="C30" s="75"/>
      <c r="D30" s="75"/>
      <c r="E30" s="75"/>
      <c r="F30" s="75"/>
      <c r="G30" s="75"/>
      <c r="H30" s="75"/>
      <c r="I30" s="75"/>
      <c r="J30" s="160"/>
      <c r="K30" s="163"/>
      <c r="L30" s="162"/>
      <c r="M30" s="162"/>
      <c r="N30" s="162"/>
      <c r="O30" s="162"/>
      <c r="P30" s="162"/>
      <c r="Q30" s="162"/>
      <c r="R30" s="162"/>
      <c r="S30" s="162"/>
    </row>
    <row r="31" spans="1:19" ht="15.75" customHeight="1">
      <c r="A31" s="77"/>
      <c r="B31" s="75"/>
      <c r="C31" s="75"/>
      <c r="D31" s="75"/>
      <c r="E31" s="75"/>
      <c r="F31" s="75"/>
      <c r="G31" s="75"/>
      <c r="H31" s="75"/>
      <c r="I31" s="75"/>
      <c r="J31" s="160"/>
      <c r="K31" s="163"/>
      <c r="L31" s="162"/>
      <c r="M31" s="164" t="s">
        <v>27</v>
      </c>
      <c r="N31" s="164" t="s">
        <v>28</v>
      </c>
      <c r="O31" s="164" t="s">
        <v>29</v>
      </c>
      <c r="P31" s="164" t="s">
        <v>30</v>
      </c>
      <c r="Q31" s="162"/>
      <c r="R31" s="162"/>
      <c r="S31" s="162"/>
    </row>
    <row r="32" spans="1:19">
      <c r="A32" s="6"/>
      <c r="J32" s="160"/>
      <c r="K32" s="163"/>
      <c r="L32" s="152" t="s">
        <v>82</v>
      </c>
      <c r="M32" s="155">
        <f t="shared" ref="M32:M38" si="3">C12</f>
        <v>78.3</v>
      </c>
      <c r="N32" s="155">
        <f t="shared" ref="N32:N38" si="4">E12</f>
        <v>63</v>
      </c>
      <c r="O32" s="155">
        <f t="shared" ref="O32:O38" si="5">G12</f>
        <v>22.2</v>
      </c>
      <c r="P32" s="155">
        <f t="shared" ref="P32:P38" si="6">I12</f>
        <v>2.2000000000000002</v>
      </c>
      <c r="Q32" s="162"/>
      <c r="R32" s="162"/>
      <c r="S32" s="162"/>
    </row>
    <row r="33" spans="1:19">
      <c r="A33" s="6"/>
      <c r="J33" s="160"/>
      <c r="K33" s="163"/>
      <c r="L33" s="152" t="s">
        <v>81</v>
      </c>
      <c r="M33" s="155">
        <f t="shared" si="3"/>
        <v>46.1</v>
      </c>
      <c r="N33" s="155">
        <f t="shared" si="4"/>
        <v>35</v>
      </c>
      <c r="O33" s="155">
        <f t="shared" si="5"/>
        <v>19.600000000000001</v>
      </c>
      <c r="P33" s="156">
        <f t="shared" si="6"/>
        <v>0.9</v>
      </c>
      <c r="Q33" s="162"/>
      <c r="R33" s="162"/>
      <c r="S33" s="162"/>
    </row>
    <row r="34" spans="1:19">
      <c r="A34" s="6"/>
      <c r="J34" s="160"/>
      <c r="K34" s="163"/>
      <c r="L34" s="151" t="s">
        <v>84</v>
      </c>
      <c r="M34" s="155">
        <f t="shared" si="3"/>
        <v>53.1</v>
      </c>
      <c r="N34" s="155">
        <f t="shared" si="4"/>
        <v>23.7</v>
      </c>
      <c r="O34" s="155">
        <f t="shared" si="5"/>
        <v>12.1</v>
      </c>
      <c r="P34" s="155">
        <f t="shared" si="6"/>
        <v>0.4</v>
      </c>
      <c r="Q34" s="162"/>
      <c r="R34" s="162"/>
      <c r="S34" s="162"/>
    </row>
    <row r="35" spans="1:19">
      <c r="A35" s="6"/>
      <c r="J35" s="160"/>
      <c r="K35" s="163"/>
      <c r="L35" s="151" t="s">
        <v>83</v>
      </c>
      <c r="M35" s="155">
        <f t="shared" si="3"/>
        <v>72.400000000000006</v>
      </c>
      <c r="N35" s="155">
        <f t="shared" si="4"/>
        <v>21.3</v>
      </c>
      <c r="O35" s="155">
        <f t="shared" si="5"/>
        <v>17</v>
      </c>
      <c r="P35" s="155">
        <f t="shared" si="6"/>
        <v>0.7</v>
      </c>
      <c r="Q35" s="162"/>
      <c r="R35" s="162"/>
      <c r="S35" s="162"/>
    </row>
    <row r="36" spans="1:19">
      <c r="A36" s="6"/>
      <c r="J36" s="160"/>
      <c r="K36" s="163"/>
      <c r="L36" s="151" t="s">
        <v>85</v>
      </c>
      <c r="M36" s="155">
        <f t="shared" si="3"/>
        <v>16.7</v>
      </c>
      <c r="N36" s="155">
        <f t="shared" si="4"/>
        <v>51.2</v>
      </c>
      <c r="O36" s="155">
        <f t="shared" si="5"/>
        <v>5.4</v>
      </c>
      <c r="P36" s="155">
        <f t="shared" si="6"/>
        <v>2.4</v>
      </c>
      <c r="Q36" s="162"/>
      <c r="R36" s="162"/>
      <c r="S36" s="162"/>
    </row>
    <row r="37" spans="1:19">
      <c r="A37" s="6"/>
      <c r="J37" s="160"/>
      <c r="K37" s="163"/>
      <c r="L37" s="165" t="s">
        <v>86</v>
      </c>
      <c r="M37" s="155">
        <f t="shared" si="3"/>
        <v>15.3</v>
      </c>
      <c r="N37" s="155">
        <f t="shared" si="4"/>
        <v>31.3</v>
      </c>
      <c r="O37" s="155">
        <f t="shared" si="5"/>
        <v>3.1</v>
      </c>
      <c r="P37" s="155">
        <f t="shared" si="6"/>
        <v>0.7</v>
      </c>
      <c r="Q37" s="162"/>
      <c r="R37" s="162"/>
      <c r="S37" s="162"/>
    </row>
    <row r="38" spans="1:19">
      <c r="A38" s="6"/>
      <c r="J38" s="160"/>
      <c r="K38" s="163"/>
      <c r="L38" s="165" t="s">
        <v>87</v>
      </c>
      <c r="M38" s="155">
        <f t="shared" si="3"/>
        <v>34</v>
      </c>
      <c r="N38" s="155">
        <f t="shared" si="4"/>
        <v>51.8</v>
      </c>
      <c r="O38" s="155">
        <f t="shared" si="5"/>
        <v>6.1</v>
      </c>
      <c r="P38" s="155">
        <f t="shared" si="6"/>
        <v>1.5</v>
      </c>
      <c r="Q38" s="162"/>
      <c r="R38" s="162"/>
      <c r="S38" s="162"/>
    </row>
    <row r="39" spans="1:19">
      <c r="A39" s="77"/>
      <c r="B39" s="75"/>
      <c r="C39" s="75"/>
      <c r="D39" s="75"/>
      <c r="E39" s="75"/>
      <c r="F39" s="75"/>
      <c r="G39" s="75"/>
      <c r="H39" s="75"/>
      <c r="I39" s="75"/>
      <c r="J39" s="160"/>
      <c r="K39" s="162"/>
      <c r="L39" s="165" t="s">
        <v>89</v>
      </c>
      <c r="M39" s="155">
        <f t="shared" ref="M39:M44" si="7">C20</f>
        <v>32.700000000000003</v>
      </c>
      <c r="N39" s="155">
        <f t="shared" ref="N39:N44" si="8">E20</f>
        <v>39.300000000000004</v>
      </c>
      <c r="O39" s="155">
        <f t="shared" ref="O39:O44" si="9">G20</f>
        <v>11.8</v>
      </c>
      <c r="P39" s="155">
        <f t="shared" ref="P39:P44" si="10">I20</f>
        <v>0.4</v>
      </c>
      <c r="Q39" s="162"/>
      <c r="R39" s="162"/>
      <c r="S39" s="162"/>
    </row>
    <row r="40" spans="1:19">
      <c r="A40" s="77"/>
      <c r="B40" s="75"/>
      <c r="C40" s="75"/>
      <c r="D40" s="78"/>
      <c r="E40" s="75"/>
      <c r="F40" s="75"/>
      <c r="G40" s="75"/>
      <c r="H40" s="75"/>
      <c r="I40" s="75"/>
      <c r="J40" s="160"/>
      <c r="K40" s="162"/>
      <c r="L40" s="165" t="s">
        <v>90</v>
      </c>
      <c r="M40" s="155">
        <f t="shared" si="7"/>
        <v>41.1</v>
      </c>
      <c r="N40" s="155">
        <f t="shared" si="8"/>
        <v>73.3</v>
      </c>
      <c r="O40" s="155">
        <f t="shared" si="9"/>
        <v>19.899999999999999</v>
      </c>
      <c r="P40" s="155">
        <f t="shared" si="10"/>
        <v>0.1</v>
      </c>
      <c r="Q40" s="162"/>
      <c r="R40" s="162"/>
      <c r="S40" s="162"/>
    </row>
    <row r="41" spans="1:19">
      <c r="A41" s="77"/>
      <c r="B41" s="75"/>
      <c r="C41" s="75"/>
      <c r="D41" s="75"/>
      <c r="E41" s="75"/>
      <c r="F41" s="75"/>
      <c r="G41" s="75"/>
      <c r="H41" s="75"/>
      <c r="I41" s="75"/>
      <c r="J41" s="160"/>
      <c r="K41" s="162"/>
      <c r="L41" s="152" t="s">
        <v>91</v>
      </c>
      <c r="M41" s="155">
        <f t="shared" si="7"/>
        <v>62.8</v>
      </c>
      <c r="N41" s="155">
        <f t="shared" si="8"/>
        <v>111.5</v>
      </c>
      <c r="O41" s="155">
        <f t="shared" si="9"/>
        <v>29.3</v>
      </c>
      <c r="P41" s="155">
        <f t="shared" si="10"/>
        <v>2.7</v>
      </c>
      <c r="Q41" s="162"/>
      <c r="R41" s="162"/>
      <c r="S41" s="162"/>
    </row>
    <row r="42" spans="1:19">
      <c r="A42" s="77"/>
      <c r="B42" s="75"/>
      <c r="C42" s="75"/>
      <c r="D42" s="75"/>
      <c r="E42" s="75"/>
      <c r="F42" s="75"/>
      <c r="G42" s="75"/>
      <c r="H42" s="75"/>
      <c r="I42" s="75"/>
      <c r="J42" s="160"/>
      <c r="K42" s="162"/>
      <c r="L42" s="152" t="s">
        <v>93</v>
      </c>
      <c r="M42" s="155">
        <f t="shared" si="7"/>
        <v>18.8</v>
      </c>
      <c r="N42" s="155">
        <f t="shared" si="8"/>
        <v>60.4</v>
      </c>
      <c r="O42" s="155">
        <f t="shared" si="9"/>
        <v>2.9</v>
      </c>
      <c r="P42" s="155">
        <f t="shared" si="10"/>
        <v>1.4</v>
      </c>
      <c r="Q42" s="162"/>
      <c r="R42" s="162"/>
      <c r="S42" s="162"/>
    </row>
    <row r="43" spans="1:19">
      <c r="A43" s="77"/>
      <c r="B43" s="75"/>
      <c r="C43" s="75"/>
      <c r="D43" s="75"/>
      <c r="E43" s="75"/>
      <c r="F43" s="75"/>
      <c r="G43" s="75"/>
      <c r="H43" s="75"/>
      <c r="I43" s="75"/>
      <c r="J43" s="160"/>
      <c r="K43" s="162"/>
      <c r="L43" s="152" t="s">
        <v>99</v>
      </c>
      <c r="M43" s="155">
        <f t="shared" si="7"/>
        <v>23.9</v>
      </c>
      <c r="N43" s="155">
        <f t="shared" si="8"/>
        <v>72.099999999999994</v>
      </c>
      <c r="O43" s="155">
        <f t="shared" si="9"/>
        <v>1.3</v>
      </c>
      <c r="P43" s="155">
        <f t="shared" si="10"/>
        <v>7.2</v>
      </c>
      <c r="Q43" s="162"/>
      <c r="R43" s="162"/>
      <c r="S43" s="162"/>
    </row>
    <row r="44" spans="1:19">
      <c r="A44" s="77"/>
      <c r="B44" s="75"/>
      <c r="C44" s="75"/>
      <c r="D44" s="75"/>
      <c r="E44" s="75"/>
      <c r="F44" s="75"/>
      <c r="G44" s="75"/>
      <c r="H44" s="75"/>
      <c r="I44" s="75"/>
      <c r="J44" s="160"/>
      <c r="K44" s="162"/>
      <c r="L44" s="152" t="s">
        <v>103</v>
      </c>
      <c r="M44" s="156">
        <f t="shared" si="7"/>
        <v>32.700000000000003</v>
      </c>
      <c r="N44" s="156">
        <f t="shared" si="8"/>
        <v>56.7</v>
      </c>
      <c r="O44" s="156">
        <f t="shared" si="9"/>
        <v>0.9</v>
      </c>
      <c r="P44" s="156">
        <f t="shared" si="10"/>
        <v>2.8</v>
      </c>
      <c r="Q44" s="162"/>
      <c r="R44" s="162"/>
      <c r="S44" s="162"/>
    </row>
    <row r="45" spans="1:19">
      <c r="A45" s="77"/>
      <c r="B45" s="75"/>
      <c r="C45" s="75"/>
      <c r="D45" s="75"/>
      <c r="E45" s="75"/>
      <c r="F45" s="75"/>
      <c r="G45" s="75"/>
      <c r="H45" s="75"/>
      <c r="I45" s="75"/>
      <c r="J45" s="160"/>
      <c r="K45" s="162"/>
      <c r="L45" s="162"/>
      <c r="M45" s="162"/>
      <c r="N45" s="162"/>
      <c r="O45" s="162"/>
      <c r="P45" s="162"/>
      <c r="Q45" s="162"/>
      <c r="R45" s="162"/>
      <c r="S45" s="162"/>
    </row>
    <row r="46" spans="1:19">
      <c r="A46" s="77"/>
      <c r="B46" s="75"/>
      <c r="C46" s="75"/>
      <c r="D46" s="75"/>
      <c r="E46" s="75"/>
      <c r="F46" s="75"/>
      <c r="G46" s="75"/>
      <c r="H46" s="75"/>
      <c r="I46" s="75"/>
      <c r="J46" s="160"/>
      <c r="K46" s="162"/>
      <c r="L46" s="162"/>
      <c r="M46" s="162"/>
      <c r="N46" s="162"/>
      <c r="O46" s="162"/>
      <c r="P46" s="162"/>
      <c r="Q46" s="162"/>
      <c r="R46" s="162"/>
      <c r="S46" s="162"/>
    </row>
    <row r="47" spans="1:19">
      <c r="A47" s="77"/>
      <c r="B47" s="75"/>
      <c r="C47" s="75"/>
      <c r="D47" s="75"/>
      <c r="E47" s="75"/>
      <c r="F47" s="75"/>
      <c r="G47" s="75"/>
      <c r="H47" s="75"/>
      <c r="I47" s="75"/>
      <c r="J47" s="160"/>
      <c r="K47" s="162"/>
      <c r="L47" s="162"/>
      <c r="M47" s="162"/>
      <c r="N47" s="162"/>
      <c r="O47" s="162"/>
      <c r="P47" s="162"/>
      <c r="Q47" s="162"/>
      <c r="R47" s="162"/>
      <c r="S47" s="162"/>
    </row>
    <row r="48" spans="1:19">
      <c r="A48" s="77"/>
      <c r="B48" s="75"/>
      <c r="C48" s="75"/>
      <c r="D48" s="75"/>
      <c r="E48" s="75"/>
      <c r="F48" s="75"/>
      <c r="G48" s="75"/>
      <c r="H48" s="75"/>
      <c r="I48" s="75"/>
      <c r="J48" s="160"/>
      <c r="K48" s="162"/>
      <c r="L48" s="162"/>
      <c r="M48" s="162"/>
      <c r="N48" s="162"/>
      <c r="O48" s="162"/>
      <c r="P48" s="162"/>
      <c r="Q48" s="162"/>
      <c r="R48" s="162"/>
      <c r="S48" s="162"/>
    </row>
    <row r="49" spans="1:19">
      <c r="A49" s="77"/>
      <c r="B49" s="75"/>
      <c r="C49" s="75"/>
      <c r="D49" s="75"/>
      <c r="E49" s="75"/>
      <c r="F49" s="75"/>
      <c r="G49" s="75"/>
      <c r="H49" s="75"/>
      <c r="I49" s="75"/>
      <c r="J49" s="160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1:19">
      <c r="A50" s="77"/>
      <c r="B50" s="75"/>
      <c r="C50" s="75"/>
      <c r="D50" s="75"/>
      <c r="E50" s="75"/>
      <c r="F50" s="75"/>
      <c r="G50" s="75"/>
      <c r="H50" s="75"/>
      <c r="I50" s="75"/>
      <c r="J50" s="160"/>
      <c r="K50" s="162"/>
      <c r="L50" s="162"/>
      <c r="M50" s="162"/>
      <c r="N50" s="162"/>
      <c r="O50" s="162"/>
      <c r="P50" s="162"/>
      <c r="Q50" s="162"/>
      <c r="R50" s="162"/>
      <c r="S50" s="162"/>
    </row>
    <row r="51" spans="1:19">
      <c r="A51" s="77"/>
      <c r="B51" s="75"/>
      <c r="C51" s="75"/>
      <c r="D51" s="75"/>
      <c r="E51" s="75"/>
      <c r="F51" s="75"/>
      <c r="G51" s="75"/>
      <c r="H51" s="75"/>
      <c r="I51" s="75"/>
      <c r="J51" s="160"/>
      <c r="K51" s="162"/>
      <c r="L51" s="162"/>
      <c r="M51" s="162"/>
      <c r="N51" s="162"/>
      <c r="O51" s="162"/>
      <c r="P51" s="162"/>
      <c r="Q51" s="162"/>
      <c r="R51" s="162"/>
      <c r="S51" s="162"/>
    </row>
    <row r="52" spans="1:19">
      <c r="A52" s="77"/>
      <c r="B52" s="75"/>
      <c r="C52" s="75"/>
      <c r="D52" s="75"/>
      <c r="E52" s="75"/>
      <c r="F52" s="75"/>
      <c r="G52" s="75"/>
      <c r="H52" s="75"/>
      <c r="I52" s="75"/>
      <c r="J52" s="160"/>
      <c r="K52" s="162"/>
      <c r="L52" s="162"/>
      <c r="M52" s="162"/>
      <c r="N52" s="162"/>
      <c r="O52" s="162"/>
      <c r="P52" s="162"/>
      <c r="Q52" s="162"/>
      <c r="R52" s="162"/>
      <c r="S52" s="162"/>
    </row>
    <row r="53" spans="1:19">
      <c r="A53" s="77"/>
      <c r="B53" s="75"/>
      <c r="C53" s="75"/>
      <c r="D53" s="75"/>
      <c r="E53" s="75"/>
      <c r="F53" s="75"/>
      <c r="G53" s="75"/>
      <c r="H53" s="75"/>
      <c r="I53" s="75"/>
      <c r="J53" s="160"/>
      <c r="K53" s="162"/>
      <c r="L53" s="162"/>
      <c r="M53" s="162"/>
      <c r="N53" s="162"/>
      <c r="O53" s="162"/>
      <c r="P53" s="162"/>
      <c r="Q53" s="162"/>
      <c r="R53" s="162"/>
      <c r="S53" s="162"/>
    </row>
    <row r="54" spans="1:19">
      <c r="A54" s="77"/>
      <c r="B54" s="75"/>
      <c r="C54" s="75"/>
      <c r="D54" s="75"/>
      <c r="E54" s="75"/>
      <c r="F54" s="75"/>
      <c r="G54" s="75"/>
      <c r="H54" s="45"/>
      <c r="I54" s="75"/>
      <c r="J54" s="160"/>
      <c r="K54" s="162"/>
      <c r="L54" s="162"/>
      <c r="M54" s="162"/>
      <c r="N54" s="162"/>
      <c r="O54" s="162"/>
      <c r="P54" s="162"/>
      <c r="Q54" s="162"/>
      <c r="R54" s="162"/>
      <c r="S54" s="162"/>
    </row>
    <row r="55" spans="1:19">
      <c r="A55" s="77"/>
      <c r="B55" s="75"/>
      <c r="C55" s="75"/>
      <c r="D55" s="75"/>
      <c r="E55" s="75"/>
      <c r="F55" s="75"/>
      <c r="G55" s="75"/>
      <c r="H55" s="75"/>
      <c r="I55" s="75"/>
      <c r="J55" s="160"/>
      <c r="K55" s="162"/>
      <c r="L55" s="163"/>
      <c r="M55" s="166"/>
      <c r="N55" s="162"/>
      <c r="O55" s="162"/>
      <c r="P55" s="162"/>
      <c r="Q55" s="162"/>
      <c r="R55" s="162"/>
      <c r="S55" s="162"/>
    </row>
    <row r="56" spans="1:19">
      <c r="A56" s="6"/>
      <c r="G56" s="60"/>
      <c r="J56" s="160"/>
      <c r="K56" s="162"/>
      <c r="L56" s="163"/>
      <c r="M56" s="166"/>
      <c r="N56" s="162"/>
      <c r="O56" s="162"/>
      <c r="P56" s="162"/>
      <c r="Q56" s="162"/>
      <c r="R56" s="162"/>
      <c r="S56" s="162"/>
    </row>
    <row r="57" spans="1:19">
      <c r="A57" s="6"/>
      <c r="J57" s="160"/>
      <c r="K57" s="162"/>
      <c r="L57" s="163"/>
      <c r="M57" s="166"/>
      <c r="N57" s="162"/>
      <c r="O57" s="162"/>
      <c r="P57" s="162"/>
      <c r="Q57" s="162"/>
      <c r="R57" s="162"/>
      <c r="S57" s="162"/>
    </row>
    <row r="58" spans="1:19">
      <c r="A58" s="6"/>
      <c r="J58" s="160"/>
      <c r="K58" s="162"/>
      <c r="L58" s="162"/>
      <c r="M58" s="162"/>
      <c r="N58" s="162"/>
      <c r="O58" s="162"/>
      <c r="P58" s="162"/>
      <c r="Q58" s="162"/>
      <c r="R58" s="162"/>
      <c r="S58" s="162"/>
    </row>
    <row r="59" spans="1:19">
      <c r="A59" s="6"/>
      <c r="J59" s="160"/>
      <c r="K59" s="162"/>
      <c r="L59" s="162"/>
      <c r="M59" s="162"/>
      <c r="N59" s="162"/>
      <c r="O59" s="162"/>
      <c r="P59" s="162"/>
      <c r="Q59" s="162"/>
      <c r="R59" s="162"/>
      <c r="S59" s="162"/>
    </row>
    <row r="60" spans="1:19">
      <c r="A60" s="6"/>
      <c r="J60" s="160"/>
      <c r="K60" s="162"/>
      <c r="L60" s="162"/>
      <c r="M60" s="162"/>
      <c r="N60" s="162"/>
      <c r="O60" s="162"/>
      <c r="P60" s="162"/>
      <c r="Q60" s="162"/>
      <c r="R60" s="162"/>
      <c r="S60" s="162"/>
    </row>
    <row r="61" spans="1:19">
      <c r="A61" s="6"/>
      <c r="J61" s="160"/>
      <c r="K61" s="162"/>
      <c r="L61" s="162"/>
      <c r="M61" s="162"/>
      <c r="N61" s="162"/>
      <c r="O61" s="162"/>
      <c r="P61" s="162"/>
      <c r="Q61" s="162"/>
      <c r="R61" s="162"/>
      <c r="S61" s="162"/>
    </row>
    <row r="62" spans="1:19">
      <c r="A62" s="62"/>
      <c r="J62" s="160"/>
      <c r="K62" s="162"/>
      <c r="L62" s="162"/>
      <c r="M62" s="162"/>
      <c r="N62" s="162"/>
      <c r="O62" s="162"/>
      <c r="P62" s="162"/>
      <c r="Q62" s="162"/>
      <c r="R62" s="162"/>
      <c r="S62" s="162"/>
    </row>
    <row r="63" spans="1:19">
      <c r="A63" s="62"/>
      <c r="J63" s="160"/>
      <c r="K63" s="162"/>
      <c r="L63" s="162"/>
      <c r="M63" s="162"/>
      <c r="N63" s="162"/>
      <c r="O63" s="162"/>
      <c r="P63" s="162"/>
      <c r="Q63" s="162"/>
      <c r="R63" s="162"/>
      <c r="S63" s="162"/>
    </row>
    <row r="64" spans="1:19">
      <c r="A64" s="62"/>
      <c r="J64" s="160"/>
      <c r="K64" s="162"/>
      <c r="L64" s="162"/>
      <c r="M64" s="162"/>
      <c r="N64" s="162"/>
      <c r="O64" s="162"/>
      <c r="P64" s="162"/>
      <c r="Q64" s="162"/>
      <c r="R64" s="162"/>
      <c r="S64" s="162"/>
    </row>
    <row r="65" spans="1:19">
      <c r="A65" s="6"/>
      <c r="J65" s="160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1:19">
      <c r="A66" s="6"/>
      <c r="I66" s="60"/>
      <c r="J66" s="160"/>
      <c r="K66" s="162"/>
      <c r="L66" s="162"/>
      <c r="M66" s="162"/>
      <c r="N66" s="162"/>
      <c r="O66" s="162"/>
      <c r="P66" s="162"/>
      <c r="Q66" s="162"/>
      <c r="R66" s="162"/>
      <c r="S66" s="162"/>
    </row>
    <row r="67" spans="1:19">
      <c r="A67" s="6"/>
      <c r="J67" s="160"/>
      <c r="K67" s="162"/>
      <c r="L67" s="162"/>
      <c r="M67" s="162"/>
      <c r="N67" s="162"/>
      <c r="O67" s="162"/>
      <c r="P67" s="162"/>
      <c r="Q67" s="162"/>
      <c r="R67" s="162"/>
      <c r="S67" s="162"/>
    </row>
    <row r="68" spans="1:19">
      <c r="A68" s="6"/>
      <c r="J68" s="160"/>
      <c r="K68" s="162"/>
      <c r="L68" s="162"/>
      <c r="M68" s="162"/>
      <c r="N68" s="162"/>
      <c r="O68" s="162"/>
      <c r="P68" s="162"/>
      <c r="Q68" s="162"/>
      <c r="R68" s="162"/>
      <c r="S68" s="162"/>
    </row>
    <row r="69" spans="1:19">
      <c r="A69" s="6"/>
      <c r="J69" s="160"/>
      <c r="K69" s="162"/>
      <c r="L69" s="162"/>
      <c r="M69" s="162"/>
      <c r="N69" s="162"/>
      <c r="O69" s="162"/>
      <c r="P69" s="162"/>
      <c r="Q69" s="162"/>
      <c r="R69" s="162"/>
      <c r="S69" s="162"/>
    </row>
    <row r="70" spans="1:19">
      <c r="A70" s="6"/>
      <c r="J70" s="160"/>
      <c r="K70" s="162"/>
      <c r="L70" s="162"/>
      <c r="M70" s="162"/>
      <c r="N70" s="162"/>
      <c r="O70" s="162"/>
      <c r="P70" s="162"/>
      <c r="Q70" s="162"/>
      <c r="R70" s="162"/>
      <c r="S70" s="162"/>
    </row>
    <row r="71" spans="1:19">
      <c r="A71" s="6"/>
      <c r="J71" s="160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1:19">
      <c r="A72" s="6"/>
      <c r="J72" s="160"/>
      <c r="K72" s="162"/>
      <c r="L72" s="162"/>
      <c r="M72" s="162"/>
      <c r="N72" s="162"/>
      <c r="O72" s="162"/>
      <c r="P72" s="162"/>
      <c r="Q72" s="162"/>
      <c r="R72" s="162"/>
      <c r="S72" s="162"/>
    </row>
    <row r="73" spans="1:19">
      <c r="A73" s="6"/>
      <c r="J73" s="160"/>
      <c r="K73" s="162"/>
      <c r="L73" s="162"/>
      <c r="M73" s="162"/>
      <c r="N73" s="162"/>
      <c r="O73" s="162"/>
      <c r="P73" s="162"/>
      <c r="Q73" s="162"/>
      <c r="R73" s="162"/>
      <c r="S73" s="162"/>
    </row>
    <row r="74" spans="1:19">
      <c r="A74" s="6"/>
      <c r="J74" s="160"/>
      <c r="K74" s="162"/>
      <c r="L74" s="155"/>
      <c r="M74" s="155"/>
      <c r="N74" s="162"/>
      <c r="O74" s="162"/>
      <c r="P74" s="162"/>
      <c r="Q74" s="162"/>
      <c r="R74" s="162"/>
      <c r="S74" s="162"/>
    </row>
    <row r="75" spans="1:19">
      <c r="A75" s="6"/>
      <c r="J75" s="160"/>
      <c r="K75" s="162"/>
      <c r="L75" s="155"/>
      <c r="M75" s="155"/>
      <c r="N75" s="162"/>
      <c r="O75" s="162"/>
      <c r="P75" s="162"/>
      <c r="Q75" s="162"/>
      <c r="R75" s="162"/>
      <c r="S75" s="162"/>
    </row>
    <row r="76" spans="1:19">
      <c r="A76" s="6"/>
      <c r="J76" s="160"/>
      <c r="K76" s="162"/>
      <c r="L76" s="155"/>
      <c r="M76" s="155"/>
      <c r="N76" s="162"/>
      <c r="O76" s="162"/>
      <c r="P76" s="162"/>
      <c r="Q76" s="162"/>
      <c r="R76" s="162"/>
      <c r="S76" s="162"/>
    </row>
    <row r="77" spans="1:19">
      <c r="A77" s="6"/>
      <c r="L77" s="7"/>
      <c r="M77" s="7"/>
    </row>
    <row r="78" spans="1:19">
      <c r="A78" s="6"/>
      <c r="L78" s="7"/>
      <c r="M78" s="7"/>
    </row>
    <row r="79" spans="1:19">
      <c r="A79" s="6"/>
      <c r="L79" s="7"/>
      <c r="M79" s="7"/>
    </row>
    <row r="80" spans="1:19">
      <c r="A80" s="6"/>
      <c r="L80" s="7"/>
      <c r="M80" s="7"/>
    </row>
    <row r="81" spans="1:13">
      <c r="A81" s="6"/>
      <c r="L81" s="7"/>
      <c r="M81" s="7"/>
    </row>
    <row r="82" spans="1:13">
      <c r="A82" s="6"/>
      <c r="L82" s="7"/>
      <c r="M82" s="7"/>
    </row>
    <row r="83" spans="1:13">
      <c r="A83" s="6"/>
      <c r="L83" s="7"/>
      <c r="M83" s="8"/>
    </row>
    <row r="84" spans="1:13">
      <c r="A84" s="6"/>
      <c r="L84" s="7"/>
      <c r="M84" s="8"/>
    </row>
  </sheetData>
  <mergeCells count="6">
    <mergeCell ref="A2:I2"/>
    <mergeCell ref="A6:A7"/>
    <mergeCell ref="H6:I6"/>
    <mergeCell ref="B6:C6"/>
    <mergeCell ref="D6:E6"/>
    <mergeCell ref="F6:G6"/>
  </mergeCells>
  <phoneticPr fontId="0" type="noConversion"/>
  <printOptions horizontalCentered="1" verticalCentered="1"/>
  <pageMargins left="0" right="0" top="0" bottom="0" header="0" footer="0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116"/>
  <sheetViews>
    <sheetView showGridLines="0" zoomScaleNormal="100" workbookViewId="0">
      <selection activeCell="XFD1048576" sqref="XFD1048576"/>
    </sheetView>
  </sheetViews>
  <sheetFormatPr defaultColWidth="14" defaultRowHeight="12.75"/>
  <cols>
    <col min="1" max="1" width="19.75" style="9" customWidth="1"/>
    <col min="2" max="6" width="9.875" style="10" customWidth="1"/>
    <col min="7" max="7" width="10.125" style="10" customWidth="1"/>
    <col min="8" max="9" width="9.875" style="10" customWidth="1"/>
    <col min="10" max="10" width="7.875" style="305" customWidth="1"/>
    <col min="11" max="11" width="6.25" style="305" bestFit="1" customWidth="1"/>
    <col min="12" max="173" width="14.75" style="305" customWidth="1"/>
    <col min="174" max="16384" width="14" style="305"/>
  </cols>
  <sheetData>
    <row r="1" spans="1:16" ht="15.75" customHeight="1">
      <c r="B1" s="40"/>
      <c r="C1" s="40"/>
      <c r="D1" s="40"/>
      <c r="E1" s="40"/>
      <c r="F1" s="9"/>
      <c r="G1" s="40"/>
      <c r="H1" s="40"/>
      <c r="I1" s="172" t="s">
        <v>107</v>
      </c>
    </row>
    <row r="2" spans="1:16" ht="15.75" customHeight="1">
      <c r="A2" s="188" t="s">
        <v>112</v>
      </c>
      <c r="B2" s="189"/>
      <c r="C2" s="189"/>
      <c r="D2" s="189"/>
      <c r="E2" s="189"/>
      <c r="F2" s="189"/>
      <c r="G2" s="189"/>
      <c r="H2" s="189"/>
      <c r="I2" s="189"/>
    </row>
    <row r="3" spans="1:16" s="288" customFormat="1" ht="15.75" customHeight="1">
      <c r="A3" s="2" t="s">
        <v>113</v>
      </c>
      <c r="B3" s="3"/>
      <c r="C3" s="3"/>
      <c r="D3" s="3"/>
      <c r="E3" s="3"/>
      <c r="F3" s="3"/>
    </row>
    <row r="4" spans="1:16" s="288" customFormat="1" ht="15.75" customHeight="1">
      <c r="A4" s="287" t="s">
        <v>114</v>
      </c>
      <c r="B4" s="3"/>
      <c r="C4" s="3"/>
      <c r="D4" s="3"/>
      <c r="E4" s="3"/>
      <c r="F4" s="3"/>
    </row>
    <row r="5" spans="1:16" s="288" customFormat="1" ht="15.75" customHeight="1">
      <c r="A5" s="287"/>
      <c r="B5" s="3"/>
      <c r="C5" s="3"/>
      <c r="D5" s="3"/>
      <c r="E5" s="3"/>
      <c r="F5" s="3"/>
    </row>
    <row r="6" spans="1:16" ht="30.6" customHeight="1">
      <c r="A6" s="190" t="s">
        <v>0</v>
      </c>
      <c r="B6" s="194" t="s">
        <v>31</v>
      </c>
      <c r="C6" s="195"/>
      <c r="D6" s="194" t="s">
        <v>32</v>
      </c>
      <c r="E6" s="195"/>
      <c r="F6" s="196" t="s">
        <v>33</v>
      </c>
      <c r="G6" s="197"/>
      <c r="H6" s="192" t="s">
        <v>34</v>
      </c>
      <c r="I6" s="193"/>
    </row>
    <row r="7" spans="1:16" ht="30.6" customHeight="1">
      <c r="A7" s="191"/>
      <c r="B7" s="49" t="s">
        <v>18</v>
      </c>
      <c r="C7" s="53" t="s">
        <v>35</v>
      </c>
      <c r="D7" s="55" t="s">
        <v>19</v>
      </c>
      <c r="E7" s="55" t="s">
        <v>26</v>
      </c>
      <c r="F7" s="16" t="s">
        <v>19</v>
      </c>
      <c r="G7" s="110" t="s">
        <v>17</v>
      </c>
      <c r="H7" s="92" t="s">
        <v>19</v>
      </c>
      <c r="I7" s="93" t="s">
        <v>17</v>
      </c>
      <c r="J7" s="306"/>
      <c r="K7" s="306"/>
      <c r="L7" s="306"/>
      <c r="M7" s="306"/>
      <c r="N7" s="306"/>
      <c r="O7" s="306"/>
      <c r="P7" s="306"/>
    </row>
    <row r="8" spans="1:16" s="288" customFormat="1" ht="34.15" customHeight="1">
      <c r="A8" s="66" t="s">
        <v>101</v>
      </c>
      <c r="B8" s="43">
        <v>346.60000000000014</v>
      </c>
      <c r="C8" s="43">
        <v>206.57000000000016</v>
      </c>
      <c r="D8" s="43">
        <v>307.39999999999998</v>
      </c>
      <c r="E8" s="43">
        <v>431.4</v>
      </c>
      <c r="F8" s="133">
        <v>223.6</v>
      </c>
      <c r="G8" s="133">
        <v>53.8</v>
      </c>
      <c r="H8" s="133">
        <v>14.9</v>
      </c>
      <c r="I8" s="133">
        <v>7.4</v>
      </c>
      <c r="J8" s="289"/>
      <c r="K8" s="307">
        <f>C8+E8+G8+I8</f>
        <v>699.17000000000007</v>
      </c>
      <c r="L8" s="289"/>
      <c r="M8" s="289"/>
      <c r="N8" s="289"/>
      <c r="O8" s="289"/>
      <c r="P8" s="289"/>
    </row>
    <row r="9" spans="1:16" s="288" customFormat="1" ht="34.15" customHeight="1">
      <c r="A9" s="69" t="s">
        <v>100</v>
      </c>
      <c r="B9" s="52">
        <v>281.90000000000003</v>
      </c>
      <c r="C9" s="52">
        <v>194.1</v>
      </c>
      <c r="D9" s="52">
        <v>198.3</v>
      </c>
      <c r="E9" s="52">
        <v>250.60000000000002</v>
      </c>
      <c r="F9" s="134">
        <v>204.6</v>
      </c>
      <c r="G9" s="134">
        <v>29.799999999999997</v>
      </c>
      <c r="H9" s="134">
        <v>15.599356150000002</v>
      </c>
      <c r="I9" s="134">
        <v>5.6000000000000005</v>
      </c>
      <c r="J9" s="289"/>
      <c r="K9" s="307">
        <f>C9+E9+G9+I9</f>
        <v>480.10000000000008</v>
      </c>
      <c r="L9" s="289"/>
      <c r="M9" s="289"/>
      <c r="N9" s="289"/>
      <c r="O9" s="289"/>
      <c r="P9" s="289"/>
    </row>
    <row r="10" spans="1:16" s="297" customFormat="1" ht="34.15" customHeight="1">
      <c r="A10" s="66" t="s">
        <v>104</v>
      </c>
      <c r="B10" s="43">
        <f>SUM(B23:B25)</f>
        <v>118.9370515</v>
      </c>
      <c r="C10" s="43">
        <f t="shared" ref="C10:I10" si="0">SUM(C23:C25)</f>
        <v>81.400000000000006</v>
      </c>
      <c r="D10" s="43">
        <f t="shared" si="0"/>
        <v>21.814054200000001</v>
      </c>
      <c r="E10" s="43">
        <f t="shared" si="0"/>
        <v>27.7</v>
      </c>
      <c r="F10" s="133">
        <f t="shared" si="0"/>
        <v>43.524995000000004</v>
      </c>
      <c r="G10" s="133">
        <f t="shared" si="0"/>
        <v>11.3</v>
      </c>
      <c r="H10" s="133">
        <f t="shared" si="0"/>
        <v>3.4749999999999996</v>
      </c>
      <c r="I10" s="133">
        <f t="shared" si="0"/>
        <v>1.6</v>
      </c>
      <c r="J10" s="296"/>
      <c r="K10" s="307">
        <f>C10+E10+G10+I10</f>
        <v>122</v>
      </c>
      <c r="L10" s="296"/>
      <c r="M10" s="296"/>
      <c r="N10" s="296"/>
      <c r="O10" s="296"/>
      <c r="P10" s="296"/>
    </row>
    <row r="11" spans="1:16" s="306" customFormat="1" ht="19.899999999999999" customHeight="1">
      <c r="A11" s="30">
        <v>2021</v>
      </c>
      <c r="B11" s="51"/>
      <c r="C11" s="51"/>
      <c r="D11" s="57"/>
      <c r="E11" s="58"/>
      <c r="F11" s="135"/>
      <c r="G11" s="136"/>
      <c r="H11" s="136"/>
      <c r="I11" s="136"/>
      <c r="K11" s="307"/>
    </row>
    <row r="12" spans="1:16" s="17" customFormat="1" ht="19.899999999999999" customHeight="1">
      <c r="A12" s="68" t="s">
        <v>3</v>
      </c>
      <c r="B12" s="67">
        <v>26.5</v>
      </c>
      <c r="C12" s="67">
        <v>15.5</v>
      </c>
      <c r="D12" s="65">
        <v>8.4</v>
      </c>
      <c r="E12" s="67">
        <v>9.1</v>
      </c>
      <c r="F12" s="123">
        <v>26.5</v>
      </c>
      <c r="G12" s="123">
        <v>3.5</v>
      </c>
      <c r="H12" s="123">
        <v>1.4</v>
      </c>
      <c r="I12" s="123">
        <v>0.3</v>
      </c>
      <c r="J12" s="308"/>
      <c r="K12" s="307">
        <f t="shared" ref="K12:K24" si="1">C12+E12+G12+I12</f>
        <v>28.400000000000002</v>
      </c>
      <c r="L12" s="308"/>
      <c r="M12" s="308"/>
      <c r="N12" s="308"/>
      <c r="O12" s="308"/>
      <c r="P12" s="308"/>
    </row>
    <row r="13" spans="1:16" s="17" customFormat="1" ht="19.899999999999999" customHeight="1">
      <c r="A13" s="56" t="s">
        <v>6</v>
      </c>
      <c r="B13" s="118">
        <v>14.3</v>
      </c>
      <c r="C13" s="118">
        <v>8.9</v>
      </c>
      <c r="D13" s="118">
        <v>7.5</v>
      </c>
      <c r="E13" s="118">
        <v>8</v>
      </c>
      <c r="F13" s="124">
        <v>13.4</v>
      </c>
      <c r="G13" s="124">
        <v>1.6</v>
      </c>
      <c r="H13" s="124">
        <v>0.30000000000000004</v>
      </c>
      <c r="I13" s="124">
        <v>0.1</v>
      </c>
      <c r="J13" s="308"/>
      <c r="K13" s="307">
        <f t="shared" si="1"/>
        <v>18.600000000000001</v>
      </c>
      <c r="L13" s="308"/>
      <c r="M13" s="308"/>
      <c r="N13" s="308"/>
      <c r="O13" s="308"/>
      <c r="P13" s="308"/>
    </row>
    <row r="14" spans="1:16" s="17" customFormat="1" ht="19.899999999999999" customHeight="1">
      <c r="A14" s="71" t="s">
        <v>9</v>
      </c>
      <c r="B14" s="67">
        <v>6</v>
      </c>
      <c r="C14" s="67">
        <v>3.8</v>
      </c>
      <c r="D14" s="67">
        <v>7.3</v>
      </c>
      <c r="E14" s="67">
        <v>8.6999999999999993</v>
      </c>
      <c r="F14" s="123">
        <v>8</v>
      </c>
      <c r="G14" s="123">
        <v>1</v>
      </c>
      <c r="H14" s="123">
        <v>0.3</v>
      </c>
      <c r="I14" s="123">
        <v>0.1</v>
      </c>
      <c r="J14" s="308"/>
      <c r="K14" s="307">
        <f t="shared" si="1"/>
        <v>13.6</v>
      </c>
      <c r="L14" s="308"/>
      <c r="M14" s="308"/>
      <c r="N14" s="308"/>
      <c r="O14" s="308"/>
      <c r="P14" s="308"/>
    </row>
    <row r="15" spans="1:16" s="17" customFormat="1" ht="19.899999999999999" customHeight="1">
      <c r="A15" s="56" t="s">
        <v>10</v>
      </c>
      <c r="B15" s="118">
        <v>7.9</v>
      </c>
      <c r="C15" s="118">
        <v>5.5</v>
      </c>
      <c r="D15" s="118">
        <v>16.399999999999999</v>
      </c>
      <c r="E15" s="118">
        <v>20.7</v>
      </c>
      <c r="F15" s="124">
        <v>9.6</v>
      </c>
      <c r="G15" s="124">
        <v>1.2</v>
      </c>
      <c r="H15" s="124">
        <v>0.3</v>
      </c>
      <c r="I15" s="124">
        <v>0.1</v>
      </c>
      <c r="J15" s="308"/>
      <c r="K15" s="307">
        <f t="shared" si="1"/>
        <v>27.5</v>
      </c>
      <c r="L15" s="308"/>
      <c r="M15" s="308"/>
      <c r="N15" s="308"/>
      <c r="O15" s="308"/>
      <c r="P15" s="308"/>
    </row>
    <row r="16" spans="1:16" s="17" customFormat="1" ht="19.899999999999999" customHeight="1">
      <c r="A16" s="68" t="s">
        <v>11</v>
      </c>
      <c r="B16" s="65">
        <v>8.6</v>
      </c>
      <c r="C16" s="65">
        <v>6.9</v>
      </c>
      <c r="D16" s="65">
        <v>27.099999999999998</v>
      </c>
      <c r="E16" s="65">
        <v>34.9</v>
      </c>
      <c r="F16" s="123">
        <v>11.7</v>
      </c>
      <c r="G16" s="123">
        <v>1.9</v>
      </c>
      <c r="H16" s="123" t="s">
        <v>50</v>
      </c>
      <c r="I16" s="123" t="s">
        <v>50</v>
      </c>
      <c r="J16" s="308"/>
      <c r="K16" s="307">
        <f t="shared" si="1"/>
        <v>43.699999999999996</v>
      </c>
      <c r="L16" s="308"/>
      <c r="M16" s="308"/>
      <c r="N16" s="308"/>
      <c r="O16" s="308"/>
      <c r="P16" s="308"/>
    </row>
    <row r="17" spans="1:16" s="17" customFormat="1" ht="19.899999999999999" customHeight="1">
      <c r="A17" s="56" t="s">
        <v>69</v>
      </c>
      <c r="B17" s="118">
        <v>8.1</v>
      </c>
      <c r="C17" s="118">
        <v>6.9</v>
      </c>
      <c r="D17" s="118">
        <v>47.7</v>
      </c>
      <c r="E17" s="118">
        <v>62.4</v>
      </c>
      <c r="F17" s="124">
        <v>18</v>
      </c>
      <c r="G17" s="124">
        <v>2.8</v>
      </c>
      <c r="H17" s="124">
        <v>0.3</v>
      </c>
      <c r="I17" s="124">
        <v>0.1</v>
      </c>
      <c r="J17" s="308"/>
      <c r="K17" s="307">
        <f t="shared" si="1"/>
        <v>72.199999999999989</v>
      </c>
      <c r="L17" s="308"/>
      <c r="M17" s="308"/>
      <c r="N17" s="308"/>
      <c r="O17" s="308"/>
      <c r="P17" s="308"/>
    </row>
    <row r="18" spans="1:16" s="17" customFormat="1" ht="19.899999999999999" customHeight="1">
      <c r="A18" s="68" t="s">
        <v>12</v>
      </c>
      <c r="B18" s="65">
        <v>24.5</v>
      </c>
      <c r="C18" s="65">
        <v>18.3</v>
      </c>
      <c r="D18" s="65">
        <v>29.5</v>
      </c>
      <c r="E18" s="65">
        <v>39.700000000000003</v>
      </c>
      <c r="F18" s="123">
        <v>21.1</v>
      </c>
      <c r="G18" s="123">
        <v>3</v>
      </c>
      <c r="H18" s="123">
        <v>0.2</v>
      </c>
      <c r="I18" s="123">
        <v>0.1</v>
      </c>
      <c r="J18" s="308"/>
      <c r="K18" s="307">
        <f t="shared" si="1"/>
        <v>61.1</v>
      </c>
      <c r="L18" s="308"/>
      <c r="M18" s="308"/>
      <c r="N18" s="308">
        <f t="shared" ref="N18:N24" si="2">B18+M18</f>
        <v>24.5</v>
      </c>
      <c r="O18" s="308">
        <f t="shared" ref="O18:O24" si="3">C18+L18</f>
        <v>18.3</v>
      </c>
      <c r="P18" s="308"/>
    </row>
    <row r="19" spans="1:16" s="17" customFormat="1" ht="19.899999999999999" customHeight="1">
      <c r="A19" s="30">
        <v>2022</v>
      </c>
      <c r="B19" s="51"/>
      <c r="C19" s="51"/>
      <c r="D19" s="51"/>
      <c r="E19" s="51"/>
      <c r="F19" s="115"/>
      <c r="G19" s="115"/>
      <c r="H19" s="115"/>
      <c r="I19" s="115"/>
      <c r="J19" s="308"/>
      <c r="K19" s="307">
        <f t="shared" si="1"/>
        <v>0</v>
      </c>
      <c r="L19" s="308"/>
      <c r="M19" s="308"/>
      <c r="N19" s="308">
        <f t="shared" si="2"/>
        <v>0</v>
      </c>
      <c r="O19" s="308">
        <f t="shared" si="3"/>
        <v>0</v>
      </c>
      <c r="P19" s="308"/>
    </row>
    <row r="20" spans="1:16" s="17" customFormat="1" ht="19.899999999999999" customHeight="1">
      <c r="A20" s="25" t="s">
        <v>74</v>
      </c>
      <c r="B20" s="117">
        <v>19.399999999999999</v>
      </c>
      <c r="C20" s="117">
        <v>14.1</v>
      </c>
      <c r="D20" s="117">
        <v>20.7</v>
      </c>
      <c r="E20" s="117">
        <v>25.8</v>
      </c>
      <c r="F20" s="124">
        <v>14.600000000000001</v>
      </c>
      <c r="G20" s="124">
        <v>2</v>
      </c>
      <c r="H20" s="124">
        <v>0.2</v>
      </c>
      <c r="I20" s="124">
        <v>0.1</v>
      </c>
      <c r="J20" s="308"/>
      <c r="K20" s="307">
        <f t="shared" si="1"/>
        <v>42</v>
      </c>
      <c r="L20" s="308"/>
      <c r="M20" s="308"/>
      <c r="N20" s="308">
        <f t="shared" si="2"/>
        <v>19.399999999999999</v>
      </c>
      <c r="O20" s="308">
        <f t="shared" si="3"/>
        <v>14.1</v>
      </c>
      <c r="P20" s="308"/>
    </row>
    <row r="21" spans="1:16" s="288" customFormat="1" ht="19.899999999999999" customHeight="1">
      <c r="A21" s="71" t="s">
        <v>7</v>
      </c>
      <c r="B21" s="67">
        <v>38.700000000000003</v>
      </c>
      <c r="C21" s="67">
        <v>28.6</v>
      </c>
      <c r="D21" s="67">
        <v>12.373383800000001</v>
      </c>
      <c r="E21" s="67">
        <v>14.7</v>
      </c>
      <c r="F21" s="123">
        <v>14.5</v>
      </c>
      <c r="G21" s="123">
        <v>2.7</v>
      </c>
      <c r="H21" s="123">
        <v>2.3299999999999996</v>
      </c>
      <c r="I21" s="123">
        <v>0.7</v>
      </c>
      <c r="J21" s="289"/>
      <c r="K21" s="307">
        <f t="shared" si="1"/>
        <v>46.7</v>
      </c>
      <c r="L21" s="289"/>
      <c r="M21" s="289"/>
      <c r="N21" s="308">
        <f t="shared" si="2"/>
        <v>38.700000000000003</v>
      </c>
      <c r="O21" s="308">
        <f t="shared" si="3"/>
        <v>28.6</v>
      </c>
      <c r="P21" s="289"/>
    </row>
    <row r="22" spans="1:16" s="17" customFormat="1" ht="19.899999999999999" customHeight="1">
      <c r="A22" s="25" t="s">
        <v>1</v>
      </c>
      <c r="B22" s="117">
        <v>70.5</v>
      </c>
      <c r="C22" s="117">
        <v>49.7</v>
      </c>
      <c r="D22" s="117">
        <v>14.7</v>
      </c>
      <c r="E22" s="117">
        <v>17.7</v>
      </c>
      <c r="F22" s="124">
        <v>15.6</v>
      </c>
      <c r="G22" s="124">
        <v>3.2</v>
      </c>
      <c r="H22" s="124">
        <v>3</v>
      </c>
      <c r="I22" s="124">
        <v>0.9</v>
      </c>
      <c r="J22" s="308"/>
      <c r="K22" s="307">
        <f t="shared" si="1"/>
        <v>71.500000000000014</v>
      </c>
      <c r="L22" s="289"/>
      <c r="M22" s="289"/>
      <c r="N22" s="308">
        <f t="shared" si="2"/>
        <v>70.5</v>
      </c>
      <c r="O22" s="308">
        <f t="shared" si="3"/>
        <v>49.7</v>
      </c>
      <c r="P22" s="308"/>
    </row>
    <row r="23" spans="1:16" s="288" customFormat="1" ht="19.899999999999999" customHeight="1">
      <c r="A23" s="71" t="s">
        <v>5</v>
      </c>
      <c r="B23" s="67">
        <v>45.337051500000001</v>
      </c>
      <c r="C23" s="67">
        <v>32</v>
      </c>
      <c r="D23" s="67">
        <v>5.9140541999999998</v>
      </c>
      <c r="E23" s="67">
        <v>7.5</v>
      </c>
      <c r="F23" s="123">
        <v>17.544</v>
      </c>
      <c r="G23" s="123">
        <v>3.7</v>
      </c>
      <c r="H23" s="123">
        <v>0.77499999999999991</v>
      </c>
      <c r="I23" s="123">
        <v>0.2</v>
      </c>
      <c r="J23" s="289"/>
      <c r="K23" s="307">
        <f t="shared" si="1"/>
        <v>43.400000000000006</v>
      </c>
      <c r="L23" s="289"/>
      <c r="M23" s="289"/>
      <c r="N23" s="308">
        <f t="shared" si="2"/>
        <v>45.337051500000001</v>
      </c>
      <c r="O23" s="308">
        <f t="shared" si="3"/>
        <v>32</v>
      </c>
      <c r="P23" s="289"/>
    </row>
    <row r="24" spans="1:16" s="288" customFormat="1" ht="19.899999999999999" customHeight="1">
      <c r="A24" s="25" t="s">
        <v>2</v>
      </c>
      <c r="B24" s="117">
        <v>48.3</v>
      </c>
      <c r="C24" s="117">
        <v>33.299999999999997</v>
      </c>
      <c r="D24" s="117">
        <v>5.2</v>
      </c>
      <c r="E24" s="117">
        <v>6.7</v>
      </c>
      <c r="F24" s="124">
        <v>12.380995</v>
      </c>
      <c r="G24" s="124">
        <v>2.8</v>
      </c>
      <c r="H24" s="124">
        <v>2</v>
      </c>
      <c r="I24" s="124">
        <v>1</v>
      </c>
      <c r="J24" s="289"/>
      <c r="K24" s="307">
        <f t="shared" si="1"/>
        <v>43.8</v>
      </c>
      <c r="L24" s="289"/>
      <c r="M24" s="289"/>
      <c r="N24" s="308">
        <f t="shared" si="2"/>
        <v>48.3</v>
      </c>
      <c r="O24" s="308">
        <f t="shared" si="3"/>
        <v>33.299999999999997</v>
      </c>
      <c r="P24" s="289"/>
    </row>
    <row r="25" spans="1:16" s="17" customFormat="1" ht="19.899999999999999" customHeight="1">
      <c r="A25" s="114" t="s">
        <v>3</v>
      </c>
      <c r="B25" s="119">
        <v>25.3</v>
      </c>
      <c r="C25" s="119">
        <v>16.100000000000001</v>
      </c>
      <c r="D25" s="119">
        <v>10.7</v>
      </c>
      <c r="E25" s="119">
        <v>13.5</v>
      </c>
      <c r="F25" s="125">
        <v>13.6</v>
      </c>
      <c r="G25" s="125">
        <v>4.8</v>
      </c>
      <c r="H25" s="125">
        <v>0.7</v>
      </c>
      <c r="I25" s="125">
        <v>0.4</v>
      </c>
      <c r="J25" s="308"/>
      <c r="K25" s="307">
        <f>C25+E25+G25+I25</f>
        <v>34.799999999999997</v>
      </c>
      <c r="L25" s="308"/>
      <c r="M25" s="308"/>
      <c r="N25" s="308"/>
      <c r="O25" s="308"/>
      <c r="P25" s="308"/>
    </row>
    <row r="26" spans="1:16" s="288" customFormat="1" ht="19.899999999999999" customHeight="1">
      <c r="A26" s="27"/>
      <c r="B26" s="94"/>
      <c r="C26" s="94"/>
      <c r="D26" s="94"/>
      <c r="E26" s="94"/>
      <c r="F26" s="94"/>
      <c r="G26" s="94"/>
      <c r="H26" s="95"/>
      <c r="I26" s="63" t="s">
        <v>79</v>
      </c>
      <c r="J26" s="308"/>
      <c r="K26" s="306"/>
      <c r="L26" s="306"/>
      <c r="M26" s="306"/>
      <c r="N26" s="306"/>
      <c r="O26" s="289"/>
      <c r="P26" s="289"/>
    </row>
    <row r="27" spans="1:16" s="288" customFormat="1" ht="19.899999999999999" customHeight="1">
      <c r="A27" s="96" t="s">
        <v>8</v>
      </c>
      <c r="B27" s="94"/>
      <c r="C27" s="94"/>
      <c r="D27" s="94"/>
      <c r="E27" s="94"/>
      <c r="F27" s="94"/>
      <c r="G27" s="94"/>
      <c r="H27" s="95"/>
      <c r="I27" s="95"/>
      <c r="J27" s="308"/>
      <c r="K27" s="309"/>
      <c r="L27" s="306"/>
      <c r="M27" s="306"/>
      <c r="N27" s="306"/>
      <c r="O27" s="289"/>
      <c r="P27" s="289"/>
    </row>
    <row r="28" spans="1:16" s="288" customFormat="1" ht="19.899999999999999" customHeight="1">
      <c r="A28" s="97"/>
      <c r="B28" s="95"/>
      <c r="C28" s="95"/>
      <c r="D28" s="95"/>
      <c r="E28" s="95"/>
      <c r="F28" s="95"/>
      <c r="G28" s="95"/>
      <c r="H28" s="95"/>
      <c r="I28" s="95"/>
      <c r="J28" s="308"/>
      <c r="K28" s="309"/>
      <c r="L28" s="306"/>
      <c r="M28" s="306"/>
      <c r="N28" s="306"/>
      <c r="O28" s="289"/>
      <c r="P28" s="289"/>
    </row>
    <row r="29" spans="1:16" ht="21" customHeight="1">
      <c r="A29" s="97"/>
      <c r="B29" s="94"/>
      <c r="C29" s="94"/>
      <c r="D29" s="98"/>
      <c r="E29" s="95"/>
      <c r="F29" s="95"/>
      <c r="G29" s="95"/>
      <c r="H29" s="95"/>
      <c r="I29" s="95"/>
      <c r="J29" s="308"/>
      <c r="K29" s="309"/>
      <c r="L29" s="306"/>
      <c r="M29" s="306"/>
      <c r="N29" s="306"/>
      <c r="O29" s="306"/>
      <c r="P29" s="306"/>
    </row>
    <row r="30" spans="1:16" ht="15" customHeight="1">
      <c r="A30" s="97"/>
      <c r="B30" s="94"/>
      <c r="C30" s="94"/>
      <c r="D30" s="95"/>
      <c r="E30" s="95"/>
      <c r="F30" s="95"/>
      <c r="G30" s="95"/>
      <c r="H30" s="95"/>
      <c r="I30" s="95"/>
      <c r="J30" s="308"/>
      <c r="K30" s="309"/>
      <c r="L30" s="306"/>
      <c r="M30" s="306"/>
      <c r="N30" s="306"/>
      <c r="O30" s="306"/>
      <c r="P30" s="306"/>
    </row>
    <row r="31" spans="1:16">
      <c r="A31" s="97"/>
      <c r="B31" s="94"/>
      <c r="C31" s="94"/>
      <c r="D31" s="95"/>
      <c r="E31" s="95"/>
      <c r="F31" s="95"/>
      <c r="G31" s="95"/>
      <c r="H31" s="95"/>
      <c r="I31" s="95"/>
      <c r="J31" s="308"/>
      <c r="K31" s="306"/>
      <c r="L31" s="306"/>
      <c r="M31" s="306" t="s">
        <v>36</v>
      </c>
      <c r="N31" s="306" t="s">
        <v>37</v>
      </c>
      <c r="O31" s="306" t="s">
        <v>38</v>
      </c>
      <c r="P31" s="306"/>
    </row>
    <row r="32" spans="1:16">
      <c r="A32" s="97"/>
      <c r="B32" s="95"/>
      <c r="C32" s="95"/>
      <c r="D32" s="95"/>
      <c r="E32" s="95"/>
      <c r="F32" s="95"/>
      <c r="G32" s="95"/>
      <c r="H32" s="95"/>
      <c r="I32" s="95"/>
      <c r="J32" s="306"/>
      <c r="K32" s="306"/>
      <c r="L32" s="303" t="s">
        <v>82</v>
      </c>
      <c r="M32" s="310">
        <f t="shared" ref="M32:M38" si="4">C12</f>
        <v>15.5</v>
      </c>
      <c r="N32" s="310">
        <f t="shared" ref="N32:N38" si="5">E12</f>
        <v>9.1</v>
      </c>
      <c r="O32" s="311">
        <f t="shared" ref="O32:O38" si="6">I12</f>
        <v>0.3</v>
      </c>
      <c r="P32" s="306"/>
    </row>
    <row r="33" spans="1:16">
      <c r="A33" s="97"/>
      <c r="B33" s="95"/>
      <c r="C33" s="95"/>
      <c r="D33" s="95"/>
      <c r="E33" s="95"/>
      <c r="F33" s="95"/>
      <c r="G33" s="95"/>
      <c r="H33" s="95"/>
      <c r="I33" s="95"/>
      <c r="J33" s="306"/>
      <c r="K33" s="306"/>
      <c r="L33" s="303" t="s">
        <v>81</v>
      </c>
      <c r="M33" s="310">
        <f t="shared" si="4"/>
        <v>8.9</v>
      </c>
      <c r="N33" s="310">
        <f t="shared" si="5"/>
        <v>8</v>
      </c>
      <c r="O33" s="311">
        <f t="shared" si="6"/>
        <v>0.1</v>
      </c>
      <c r="P33" s="306"/>
    </row>
    <row r="34" spans="1:16">
      <c r="A34" s="97"/>
      <c r="B34" s="95"/>
      <c r="C34" s="95"/>
      <c r="D34" s="95"/>
      <c r="E34" s="95"/>
      <c r="F34" s="95"/>
      <c r="G34" s="95"/>
      <c r="H34" s="95"/>
      <c r="I34" s="95"/>
      <c r="J34" s="310"/>
      <c r="K34" s="306"/>
      <c r="L34" s="289" t="s">
        <v>84</v>
      </c>
      <c r="M34" s="310">
        <f t="shared" si="4"/>
        <v>3.8</v>
      </c>
      <c r="N34" s="310">
        <f t="shared" si="5"/>
        <v>8.6999999999999993</v>
      </c>
      <c r="O34" s="311">
        <f t="shared" si="6"/>
        <v>0.1</v>
      </c>
      <c r="P34" s="306"/>
    </row>
    <row r="35" spans="1:16">
      <c r="A35" s="97"/>
      <c r="B35" s="95"/>
      <c r="C35" s="95"/>
      <c r="D35" s="95"/>
      <c r="E35" s="95"/>
      <c r="F35" s="95"/>
      <c r="G35" s="95"/>
      <c r="H35" s="95"/>
      <c r="I35" s="95"/>
      <c r="J35" s="310"/>
      <c r="K35" s="306"/>
      <c r="L35" s="289" t="s">
        <v>83</v>
      </c>
      <c r="M35" s="310">
        <f t="shared" si="4"/>
        <v>5.5</v>
      </c>
      <c r="N35" s="310">
        <f t="shared" si="5"/>
        <v>20.7</v>
      </c>
      <c r="O35" s="311">
        <f t="shared" si="6"/>
        <v>0.1</v>
      </c>
      <c r="P35" s="306"/>
    </row>
    <row r="36" spans="1:16">
      <c r="A36" s="97"/>
      <c r="B36" s="95"/>
      <c r="C36" s="95"/>
      <c r="D36" s="95"/>
      <c r="E36" s="95"/>
      <c r="F36" s="95"/>
      <c r="G36" s="95"/>
      <c r="H36" s="95"/>
      <c r="I36" s="95"/>
      <c r="J36" s="310"/>
      <c r="K36" s="306"/>
      <c r="L36" s="289" t="s">
        <v>85</v>
      </c>
      <c r="M36" s="310">
        <f t="shared" si="4"/>
        <v>6.9</v>
      </c>
      <c r="N36" s="310">
        <f t="shared" si="5"/>
        <v>34.9</v>
      </c>
      <c r="O36" s="311" t="str">
        <f t="shared" si="6"/>
        <v>#</v>
      </c>
      <c r="P36" s="306"/>
    </row>
    <row r="37" spans="1:16">
      <c r="A37" s="97"/>
      <c r="B37" s="95"/>
      <c r="C37" s="95"/>
      <c r="D37" s="95"/>
      <c r="E37" s="95"/>
      <c r="F37" s="95"/>
      <c r="G37" s="95"/>
      <c r="H37" s="95"/>
      <c r="I37" s="95"/>
      <c r="J37" s="310"/>
      <c r="K37" s="306"/>
      <c r="L37" s="302" t="s">
        <v>86</v>
      </c>
      <c r="M37" s="310">
        <f t="shared" si="4"/>
        <v>6.9</v>
      </c>
      <c r="N37" s="310">
        <f t="shared" si="5"/>
        <v>62.4</v>
      </c>
      <c r="O37" s="311">
        <f t="shared" si="6"/>
        <v>0.1</v>
      </c>
      <c r="P37" s="306"/>
    </row>
    <row r="38" spans="1:16">
      <c r="A38" s="97"/>
      <c r="B38" s="95"/>
      <c r="C38" s="95"/>
      <c r="D38" s="95"/>
      <c r="E38" s="95"/>
      <c r="F38" s="95"/>
      <c r="G38" s="95"/>
      <c r="H38" s="95"/>
      <c r="I38" s="95"/>
      <c r="J38" s="310"/>
      <c r="K38" s="306"/>
      <c r="L38" s="302" t="s">
        <v>87</v>
      </c>
      <c r="M38" s="310">
        <f t="shared" si="4"/>
        <v>18.3</v>
      </c>
      <c r="N38" s="310">
        <f t="shared" si="5"/>
        <v>39.700000000000003</v>
      </c>
      <c r="O38" s="311">
        <f t="shared" si="6"/>
        <v>0.1</v>
      </c>
      <c r="P38" s="306"/>
    </row>
    <row r="39" spans="1:16">
      <c r="A39" s="97"/>
      <c r="B39" s="95"/>
      <c r="C39" s="95"/>
      <c r="D39" s="95"/>
      <c r="E39" s="95"/>
      <c r="F39" s="95"/>
      <c r="G39" s="95"/>
      <c r="H39" s="95"/>
      <c r="I39" s="95"/>
      <c r="J39" s="310"/>
      <c r="K39" s="306"/>
      <c r="L39" s="302" t="s">
        <v>89</v>
      </c>
      <c r="M39" s="310">
        <f>C20</f>
        <v>14.1</v>
      </c>
      <c r="N39" s="310">
        <f>E20</f>
        <v>25.8</v>
      </c>
      <c r="O39" s="311">
        <f>I20</f>
        <v>0.1</v>
      </c>
      <c r="P39" s="306"/>
    </row>
    <row r="40" spans="1:16">
      <c r="A40" s="97"/>
      <c r="B40" s="95"/>
      <c r="C40" s="95"/>
      <c r="D40" s="95"/>
      <c r="E40" s="95"/>
      <c r="F40" s="95"/>
      <c r="G40" s="95"/>
      <c r="H40" s="95"/>
      <c r="I40" s="95"/>
      <c r="J40" s="310"/>
      <c r="K40" s="306"/>
      <c r="L40" s="302" t="s">
        <v>90</v>
      </c>
      <c r="M40" s="310">
        <f t="shared" ref="M40:M44" si="7">C21</f>
        <v>28.6</v>
      </c>
      <c r="N40" s="310">
        <f t="shared" ref="N40:N44" si="8">E21</f>
        <v>14.7</v>
      </c>
      <c r="O40" s="311">
        <f t="shared" ref="O40:O44" si="9">I21</f>
        <v>0.7</v>
      </c>
      <c r="P40" s="306"/>
    </row>
    <row r="41" spans="1:16">
      <c r="A41" s="97"/>
      <c r="B41" s="95"/>
      <c r="C41" s="95"/>
      <c r="D41" s="95"/>
      <c r="E41" s="95"/>
      <c r="F41" s="95"/>
      <c r="G41" s="95"/>
      <c r="H41" s="95"/>
      <c r="I41" s="95"/>
      <c r="J41" s="310"/>
      <c r="K41" s="306"/>
      <c r="L41" s="303" t="s">
        <v>91</v>
      </c>
      <c r="M41" s="310">
        <f t="shared" si="7"/>
        <v>49.7</v>
      </c>
      <c r="N41" s="310">
        <f t="shared" si="8"/>
        <v>17.7</v>
      </c>
      <c r="O41" s="311">
        <f t="shared" si="9"/>
        <v>0.9</v>
      </c>
      <c r="P41" s="306"/>
    </row>
    <row r="42" spans="1:16">
      <c r="A42" s="97"/>
      <c r="B42" s="95"/>
      <c r="C42" s="95"/>
      <c r="D42" s="95"/>
      <c r="E42" s="95"/>
      <c r="F42" s="95"/>
      <c r="G42" s="95"/>
      <c r="H42" s="95"/>
      <c r="I42" s="95"/>
      <c r="J42" s="310"/>
      <c r="K42" s="306"/>
      <c r="L42" s="303" t="s">
        <v>93</v>
      </c>
      <c r="M42" s="310">
        <f t="shared" si="7"/>
        <v>32</v>
      </c>
      <c r="N42" s="310">
        <f t="shared" si="8"/>
        <v>7.5</v>
      </c>
      <c r="O42" s="311">
        <f t="shared" si="9"/>
        <v>0.2</v>
      </c>
      <c r="P42" s="306"/>
    </row>
    <row r="43" spans="1:16">
      <c r="A43" s="97"/>
      <c r="B43" s="95"/>
      <c r="C43" s="95"/>
      <c r="D43" s="95"/>
      <c r="E43" s="95"/>
      <c r="F43" s="95"/>
      <c r="G43" s="95"/>
      <c r="H43" s="95"/>
      <c r="I43" s="95"/>
      <c r="J43" s="310"/>
      <c r="K43" s="306"/>
      <c r="L43" s="303" t="s">
        <v>99</v>
      </c>
      <c r="M43" s="310">
        <f t="shared" si="7"/>
        <v>33.299999999999997</v>
      </c>
      <c r="N43" s="310">
        <f t="shared" si="8"/>
        <v>6.7</v>
      </c>
      <c r="O43" s="311">
        <f t="shared" si="9"/>
        <v>1</v>
      </c>
      <c r="P43" s="306"/>
    </row>
    <row r="44" spans="1:16">
      <c r="A44" s="97"/>
      <c r="B44" s="95"/>
      <c r="C44" s="95"/>
      <c r="D44" s="95"/>
      <c r="E44" s="95"/>
      <c r="F44" s="95"/>
      <c r="G44" s="95"/>
      <c r="H44" s="95"/>
      <c r="I44" s="95"/>
      <c r="J44" s="310"/>
      <c r="K44" s="306"/>
      <c r="L44" s="303" t="s">
        <v>103</v>
      </c>
      <c r="M44" s="310">
        <f t="shared" si="7"/>
        <v>16.100000000000001</v>
      </c>
      <c r="N44" s="310">
        <f t="shared" si="8"/>
        <v>13.5</v>
      </c>
      <c r="O44" s="311">
        <f t="shared" si="9"/>
        <v>0.4</v>
      </c>
      <c r="P44" s="306"/>
    </row>
    <row r="45" spans="1:16">
      <c r="A45" s="97"/>
      <c r="B45" s="95"/>
      <c r="C45" s="95"/>
      <c r="D45" s="95"/>
      <c r="E45" s="95"/>
      <c r="F45" s="95"/>
      <c r="G45" s="95"/>
      <c r="H45" s="95"/>
      <c r="I45" s="95"/>
      <c r="J45" s="310"/>
      <c r="K45" s="306"/>
      <c r="L45" s="306"/>
      <c r="M45" s="306"/>
      <c r="N45" s="306"/>
      <c r="O45" s="306"/>
      <c r="P45" s="306"/>
    </row>
    <row r="46" spans="1:16">
      <c r="A46" s="97"/>
      <c r="B46" s="95"/>
      <c r="C46" s="95"/>
      <c r="D46" s="95"/>
      <c r="E46" s="95"/>
      <c r="F46" s="95"/>
      <c r="G46" s="95"/>
      <c r="H46" s="95"/>
      <c r="I46" s="95"/>
      <c r="J46" s="310"/>
      <c r="K46" s="306"/>
      <c r="L46" s="306"/>
      <c r="M46" s="306"/>
      <c r="N46" s="306"/>
      <c r="O46" s="306"/>
      <c r="P46" s="306"/>
    </row>
    <row r="47" spans="1:16">
      <c r="A47" s="97"/>
      <c r="B47" s="95"/>
      <c r="C47" s="95"/>
      <c r="D47" s="95"/>
      <c r="E47" s="95"/>
      <c r="F47" s="95"/>
      <c r="G47" s="95"/>
      <c r="H47" s="95"/>
      <c r="I47" s="95"/>
      <c r="J47" s="306"/>
      <c r="K47" s="306"/>
      <c r="L47" s="306"/>
      <c r="M47" s="306"/>
      <c r="N47" s="306"/>
      <c r="O47" s="306"/>
      <c r="P47" s="306"/>
    </row>
    <row r="48" spans="1:16">
      <c r="A48" s="97"/>
      <c r="B48" s="95"/>
      <c r="C48" s="95"/>
      <c r="D48" s="95"/>
      <c r="E48" s="95"/>
      <c r="F48" s="95"/>
      <c r="G48" s="95"/>
      <c r="H48" s="95"/>
      <c r="I48" s="95"/>
      <c r="J48" s="306"/>
      <c r="K48" s="306"/>
      <c r="L48" s="306"/>
      <c r="M48" s="306"/>
      <c r="N48" s="306"/>
      <c r="O48" s="306"/>
      <c r="P48" s="306"/>
    </row>
    <row r="49" spans="1:16">
      <c r="A49" s="97"/>
      <c r="B49" s="95"/>
      <c r="C49" s="95"/>
      <c r="D49" s="95"/>
      <c r="E49" s="95"/>
      <c r="F49" s="95"/>
      <c r="G49" s="95"/>
      <c r="H49" s="95"/>
      <c r="I49" s="95"/>
      <c r="J49" s="306"/>
      <c r="K49" s="306"/>
      <c r="L49" s="306"/>
      <c r="M49" s="306"/>
      <c r="N49" s="306"/>
      <c r="O49" s="306"/>
      <c r="P49" s="306"/>
    </row>
    <row r="50" spans="1:16">
      <c r="A50" s="97"/>
      <c r="B50" s="95"/>
      <c r="C50" s="95"/>
      <c r="D50" s="95"/>
      <c r="E50" s="95"/>
      <c r="F50" s="95"/>
      <c r="G50" s="95"/>
      <c r="H50" s="95"/>
      <c r="I50" s="95"/>
      <c r="J50" s="306"/>
      <c r="K50" s="306"/>
      <c r="L50" s="306"/>
      <c r="M50" s="306"/>
      <c r="N50" s="306"/>
      <c r="O50" s="306"/>
      <c r="P50" s="306"/>
    </row>
    <row r="51" spans="1:16">
      <c r="A51" s="97"/>
      <c r="B51" s="95"/>
      <c r="C51" s="95"/>
      <c r="D51" s="95"/>
      <c r="E51" s="95"/>
      <c r="F51" s="95"/>
      <c r="G51" s="95"/>
      <c r="H51" s="95"/>
      <c r="I51" s="95"/>
      <c r="J51" s="306"/>
      <c r="K51" s="306"/>
      <c r="L51" s="306"/>
      <c r="M51" s="306"/>
      <c r="N51" s="306"/>
      <c r="O51" s="306"/>
      <c r="P51" s="306"/>
    </row>
    <row r="52" spans="1:16">
      <c r="A52" s="97"/>
      <c r="B52" s="95"/>
      <c r="C52" s="95"/>
      <c r="D52" s="95"/>
      <c r="E52" s="95"/>
      <c r="F52" s="95"/>
      <c r="G52" s="95"/>
      <c r="H52" s="95"/>
      <c r="I52" s="95"/>
      <c r="J52" s="306"/>
      <c r="K52" s="306"/>
      <c r="L52" s="306"/>
      <c r="M52" s="306"/>
      <c r="N52" s="306"/>
      <c r="O52" s="306"/>
      <c r="P52" s="306"/>
    </row>
    <row r="53" spans="1:16">
      <c r="A53" s="97"/>
      <c r="B53" s="95"/>
      <c r="C53" s="95"/>
      <c r="D53" s="95"/>
      <c r="E53" s="95"/>
      <c r="F53" s="95"/>
      <c r="G53" s="95"/>
      <c r="H53" s="95"/>
      <c r="I53" s="95"/>
      <c r="J53" s="306"/>
      <c r="K53" s="306"/>
      <c r="L53" s="306"/>
      <c r="M53" s="306"/>
      <c r="N53" s="306"/>
      <c r="O53" s="306"/>
      <c r="P53" s="306"/>
    </row>
    <row r="54" spans="1:16">
      <c r="A54" s="97"/>
      <c r="B54" s="95"/>
      <c r="C54" s="95"/>
      <c r="D54" s="95"/>
      <c r="E54" s="95"/>
      <c r="F54" s="95"/>
      <c r="G54" s="95"/>
      <c r="H54" s="95"/>
      <c r="I54" s="95"/>
      <c r="J54" s="306"/>
      <c r="K54" s="306"/>
      <c r="L54" s="306"/>
      <c r="M54" s="306"/>
      <c r="N54" s="306"/>
      <c r="O54" s="306"/>
      <c r="P54" s="306"/>
    </row>
    <row r="55" spans="1:16">
      <c r="A55" s="97"/>
      <c r="B55" s="95"/>
      <c r="C55" s="95"/>
      <c r="D55" s="95"/>
      <c r="E55" s="95"/>
      <c r="F55" s="95"/>
      <c r="G55" s="95"/>
      <c r="H55" s="95"/>
      <c r="I55" s="95"/>
      <c r="J55" s="306"/>
      <c r="K55" s="306"/>
      <c r="L55" s="306"/>
      <c r="M55" s="306"/>
      <c r="N55" s="306"/>
      <c r="O55" s="306"/>
      <c r="P55" s="306"/>
    </row>
    <row r="56" spans="1:16">
      <c r="A56" s="97"/>
      <c r="B56" s="95"/>
      <c r="C56" s="95"/>
      <c r="D56" s="95"/>
      <c r="E56" s="95"/>
      <c r="F56" s="95"/>
      <c r="G56" s="95"/>
      <c r="H56" s="95"/>
      <c r="I56" s="95"/>
      <c r="J56" s="306"/>
      <c r="K56" s="306"/>
      <c r="L56" s="306"/>
      <c r="M56" s="306"/>
      <c r="N56" s="306"/>
      <c r="O56" s="306"/>
      <c r="P56" s="306"/>
    </row>
    <row r="57" spans="1:16">
      <c r="A57" s="97"/>
      <c r="B57" s="95"/>
      <c r="C57" s="95"/>
      <c r="D57" s="95"/>
      <c r="E57" s="95"/>
      <c r="F57" s="95"/>
      <c r="G57" s="95"/>
      <c r="H57" s="95"/>
      <c r="I57" s="95"/>
      <c r="J57" s="306"/>
      <c r="K57" s="306"/>
      <c r="L57" s="306"/>
      <c r="M57" s="306"/>
      <c r="N57" s="306"/>
      <c r="O57" s="306"/>
      <c r="P57" s="306"/>
    </row>
    <row r="58" spans="1:16">
      <c r="A58" s="97"/>
      <c r="B58" s="95"/>
      <c r="C58" s="95"/>
      <c r="D58" s="95"/>
      <c r="E58" s="95"/>
      <c r="F58" s="95"/>
      <c r="G58" s="95"/>
      <c r="H58" s="95"/>
      <c r="I58" s="95"/>
      <c r="J58" s="306"/>
      <c r="K58" s="306"/>
      <c r="L58" s="306"/>
      <c r="M58" s="306"/>
      <c r="N58" s="306"/>
      <c r="O58" s="306"/>
      <c r="P58" s="306"/>
    </row>
    <row r="59" spans="1:16">
      <c r="A59" s="97"/>
      <c r="B59" s="95"/>
      <c r="C59" s="95"/>
      <c r="D59" s="95"/>
      <c r="E59" s="95"/>
      <c r="F59" s="95"/>
      <c r="G59" s="95"/>
      <c r="H59" s="95"/>
      <c r="I59" s="95"/>
      <c r="J59" s="306"/>
      <c r="K59" s="306"/>
      <c r="L59" s="306"/>
      <c r="M59" s="306"/>
      <c r="N59" s="306"/>
      <c r="O59" s="306"/>
      <c r="P59" s="306"/>
    </row>
    <row r="60" spans="1:16">
      <c r="A60" s="97"/>
      <c r="B60" s="95"/>
      <c r="C60" s="95"/>
      <c r="D60" s="95"/>
      <c r="E60" s="95"/>
      <c r="F60" s="95"/>
      <c r="G60" s="95"/>
      <c r="H60" s="95"/>
      <c r="I60" s="95"/>
      <c r="J60" s="306"/>
      <c r="K60" s="306"/>
      <c r="L60" s="306"/>
      <c r="M60" s="306"/>
      <c r="N60" s="306"/>
      <c r="O60" s="306"/>
      <c r="P60" s="306"/>
    </row>
    <row r="61" spans="1:16">
      <c r="A61" s="97"/>
      <c r="B61" s="95"/>
      <c r="C61" s="95"/>
      <c r="D61" s="95"/>
      <c r="E61" s="95"/>
      <c r="F61" s="95"/>
      <c r="G61" s="95"/>
      <c r="H61" s="95"/>
      <c r="I61" s="95"/>
      <c r="J61" s="306"/>
      <c r="K61" s="306"/>
      <c r="L61" s="306"/>
      <c r="M61" s="306"/>
      <c r="N61" s="306"/>
      <c r="O61" s="306"/>
      <c r="P61" s="306"/>
    </row>
    <row r="62" spans="1:16">
      <c r="A62" s="97"/>
      <c r="B62" s="95"/>
      <c r="C62" s="95"/>
      <c r="D62" s="95"/>
      <c r="E62" s="95"/>
      <c r="F62" s="95"/>
      <c r="G62" s="95"/>
      <c r="H62" s="95"/>
      <c r="I62" s="95"/>
      <c r="J62" s="306"/>
      <c r="K62" s="306"/>
      <c r="L62" s="306"/>
      <c r="M62" s="306"/>
      <c r="N62" s="306"/>
      <c r="O62" s="306"/>
      <c r="P62" s="306"/>
    </row>
    <row r="63" spans="1:16">
      <c r="A63" s="97"/>
      <c r="B63" s="95"/>
      <c r="C63" s="95"/>
      <c r="D63" s="95"/>
      <c r="E63" s="95"/>
      <c r="F63" s="95"/>
      <c r="G63" s="95"/>
      <c r="H63" s="95"/>
      <c r="I63" s="95"/>
      <c r="J63" s="306"/>
      <c r="K63" s="306"/>
      <c r="L63" s="306"/>
      <c r="M63" s="306"/>
      <c r="N63" s="306"/>
      <c r="O63" s="306"/>
      <c r="P63" s="306"/>
    </row>
    <row r="64" spans="1:16">
      <c r="A64" s="97"/>
      <c r="B64" s="95"/>
      <c r="C64" s="95"/>
      <c r="D64" s="95"/>
      <c r="E64" s="95"/>
      <c r="F64" s="95"/>
      <c r="G64" s="95"/>
      <c r="H64" s="95"/>
      <c r="I64" s="95"/>
      <c r="J64" s="306"/>
      <c r="K64" s="306"/>
      <c r="L64" s="306"/>
      <c r="M64" s="306"/>
      <c r="N64" s="306"/>
      <c r="O64" s="306"/>
      <c r="P64" s="306"/>
    </row>
    <row r="65" spans="1:16">
      <c r="A65" s="97"/>
      <c r="B65" s="95"/>
      <c r="C65" s="95"/>
      <c r="D65" s="95"/>
      <c r="E65" s="95"/>
      <c r="F65" s="95"/>
      <c r="G65" s="95"/>
      <c r="H65" s="95"/>
      <c r="I65" s="95"/>
      <c r="J65" s="306"/>
      <c r="K65" s="306"/>
      <c r="L65" s="306"/>
      <c r="M65" s="306"/>
      <c r="N65" s="306"/>
      <c r="O65" s="306"/>
      <c r="P65" s="306"/>
    </row>
    <row r="66" spans="1:16">
      <c r="A66" s="97"/>
      <c r="B66" s="95"/>
      <c r="C66" s="95"/>
      <c r="D66" s="95"/>
      <c r="E66" s="95"/>
      <c r="F66" s="95"/>
      <c r="G66" s="95"/>
      <c r="H66" s="95"/>
      <c r="I66" s="95"/>
      <c r="J66" s="306"/>
      <c r="K66" s="306"/>
      <c r="L66" s="306"/>
      <c r="M66" s="306"/>
      <c r="N66" s="306"/>
      <c r="O66" s="306"/>
      <c r="P66" s="306"/>
    </row>
    <row r="67" spans="1:16">
      <c r="A67" s="97"/>
      <c r="B67" s="95"/>
      <c r="C67" s="95"/>
      <c r="D67" s="95"/>
      <c r="E67" s="95"/>
      <c r="F67" s="95"/>
      <c r="G67" s="95"/>
      <c r="H67" s="95"/>
      <c r="I67" s="95"/>
      <c r="J67" s="306"/>
      <c r="K67" s="306"/>
      <c r="L67" s="306"/>
      <c r="M67" s="306"/>
      <c r="N67" s="306"/>
      <c r="O67" s="306"/>
      <c r="P67" s="306"/>
    </row>
    <row r="68" spans="1:16">
      <c r="A68" s="97"/>
      <c r="B68" s="95"/>
      <c r="C68" s="95"/>
      <c r="D68" s="95"/>
      <c r="E68" s="95"/>
      <c r="F68" s="95"/>
      <c r="G68" s="95"/>
      <c r="H68" s="95"/>
      <c r="I68" s="95"/>
      <c r="J68" s="306"/>
      <c r="K68" s="306"/>
      <c r="L68" s="306"/>
      <c r="M68" s="306"/>
      <c r="N68" s="306"/>
      <c r="O68" s="306"/>
      <c r="P68" s="306"/>
    </row>
    <row r="69" spans="1:16">
      <c r="A69" s="97"/>
      <c r="B69" s="95"/>
      <c r="C69" s="95"/>
      <c r="D69" s="95"/>
      <c r="E69" s="95"/>
      <c r="F69" s="95"/>
      <c r="G69" s="95"/>
      <c r="H69" s="95"/>
      <c r="I69" s="95"/>
      <c r="J69" s="306"/>
      <c r="K69" s="306"/>
      <c r="L69" s="306"/>
      <c r="M69" s="306"/>
      <c r="N69" s="306"/>
      <c r="O69" s="306"/>
      <c r="P69" s="306"/>
    </row>
    <row r="70" spans="1:16">
      <c r="A70" s="97"/>
      <c r="B70" s="95"/>
      <c r="C70" s="95"/>
      <c r="D70" s="95"/>
      <c r="E70" s="95"/>
      <c r="F70" s="95"/>
      <c r="G70" s="95"/>
      <c r="H70" s="95"/>
      <c r="I70" s="95"/>
      <c r="J70" s="306"/>
      <c r="K70" s="306"/>
      <c r="L70" s="306"/>
      <c r="M70" s="306"/>
      <c r="N70" s="306"/>
      <c r="O70" s="306"/>
      <c r="P70" s="306"/>
    </row>
    <row r="71" spans="1:16">
      <c r="A71" s="97"/>
      <c r="B71" s="95"/>
      <c r="C71" s="95"/>
      <c r="D71" s="95"/>
      <c r="E71" s="95"/>
      <c r="F71" s="95"/>
      <c r="G71" s="95"/>
      <c r="H71" s="95"/>
      <c r="I71" s="95"/>
      <c r="J71" s="306"/>
      <c r="K71" s="306"/>
      <c r="L71" s="306"/>
      <c r="M71" s="306"/>
      <c r="N71" s="306"/>
      <c r="O71" s="306"/>
      <c r="P71" s="306"/>
    </row>
    <row r="72" spans="1:16">
      <c r="A72" s="97"/>
      <c r="B72" s="95"/>
      <c r="C72" s="95"/>
      <c r="D72" s="95"/>
      <c r="E72" s="95"/>
      <c r="F72" s="95"/>
      <c r="G72" s="95"/>
      <c r="H72" s="95"/>
      <c r="I72" s="95"/>
      <c r="J72" s="306"/>
      <c r="K72" s="306"/>
      <c r="L72" s="306"/>
      <c r="M72" s="306"/>
      <c r="N72" s="306"/>
      <c r="O72" s="306"/>
      <c r="P72" s="306"/>
    </row>
    <row r="73" spans="1:16">
      <c r="A73" s="97"/>
      <c r="B73" s="95"/>
      <c r="C73" s="95"/>
      <c r="D73" s="95"/>
      <c r="E73" s="95"/>
      <c r="F73" s="95"/>
      <c r="G73" s="95"/>
      <c r="H73" s="95"/>
      <c r="I73" s="95"/>
      <c r="J73" s="306"/>
      <c r="K73" s="306"/>
      <c r="L73" s="306"/>
      <c r="M73" s="306"/>
      <c r="N73" s="306"/>
      <c r="O73" s="306"/>
      <c r="P73" s="306"/>
    </row>
    <row r="74" spans="1:16">
      <c r="A74" s="97"/>
      <c r="B74" s="95"/>
      <c r="C74" s="95"/>
      <c r="D74" s="95"/>
      <c r="E74" s="95"/>
      <c r="F74" s="95"/>
      <c r="G74" s="95"/>
      <c r="H74" s="95"/>
      <c r="I74" s="95"/>
      <c r="J74" s="306"/>
      <c r="K74" s="306"/>
      <c r="L74" s="306"/>
      <c r="M74" s="306"/>
      <c r="N74" s="306"/>
      <c r="O74" s="306"/>
      <c r="P74" s="306"/>
    </row>
    <row r="75" spans="1:16">
      <c r="A75" s="97"/>
      <c r="B75" s="95"/>
      <c r="C75" s="95"/>
      <c r="D75" s="95"/>
      <c r="E75" s="95"/>
      <c r="F75" s="95"/>
      <c r="G75" s="95"/>
      <c r="H75" s="95"/>
      <c r="I75" s="95"/>
      <c r="J75" s="306"/>
      <c r="K75" s="306"/>
      <c r="L75" s="306"/>
      <c r="M75" s="306"/>
      <c r="N75" s="306"/>
      <c r="O75" s="306"/>
      <c r="P75" s="306"/>
    </row>
    <row r="76" spans="1:16">
      <c r="A76" s="97"/>
      <c r="B76" s="95"/>
      <c r="C76" s="95"/>
      <c r="D76" s="95"/>
      <c r="E76" s="95"/>
      <c r="F76" s="95"/>
      <c r="G76" s="95"/>
      <c r="H76" s="95"/>
      <c r="I76" s="95"/>
      <c r="J76" s="306"/>
      <c r="K76" s="306"/>
      <c r="L76" s="306"/>
      <c r="M76" s="306"/>
      <c r="N76" s="306"/>
      <c r="O76" s="306"/>
      <c r="P76" s="306"/>
    </row>
    <row r="77" spans="1:16">
      <c r="A77" s="97"/>
      <c r="B77" s="95"/>
      <c r="C77" s="95"/>
      <c r="D77" s="95"/>
      <c r="E77" s="95"/>
      <c r="F77" s="95"/>
      <c r="G77" s="95"/>
      <c r="H77" s="95"/>
      <c r="I77" s="95"/>
      <c r="J77" s="306"/>
      <c r="K77" s="306"/>
      <c r="L77" s="306"/>
      <c r="M77" s="306"/>
      <c r="N77" s="306"/>
      <c r="O77" s="306"/>
      <c r="P77" s="306"/>
    </row>
    <row r="78" spans="1:16">
      <c r="A78" s="97"/>
      <c r="B78" s="95"/>
      <c r="C78" s="95"/>
      <c r="D78" s="95"/>
      <c r="E78" s="95"/>
      <c r="F78" s="95"/>
      <c r="G78" s="95"/>
      <c r="H78" s="95"/>
      <c r="I78" s="95"/>
      <c r="J78" s="306"/>
      <c r="K78" s="306"/>
      <c r="L78" s="306"/>
      <c r="M78" s="306"/>
      <c r="N78" s="306"/>
      <c r="O78" s="306"/>
      <c r="P78" s="306"/>
    </row>
    <row r="79" spans="1:16">
      <c r="A79" s="97"/>
      <c r="B79" s="95"/>
      <c r="C79" s="95"/>
      <c r="D79" s="95"/>
      <c r="E79" s="95"/>
      <c r="F79" s="95"/>
      <c r="G79" s="95"/>
      <c r="H79" s="95"/>
      <c r="I79" s="95"/>
      <c r="J79" s="306"/>
      <c r="K79" s="306"/>
      <c r="L79" s="306"/>
      <c r="M79" s="306"/>
      <c r="N79" s="306"/>
      <c r="O79" s="306"/>
      <c r="P79" s="306"/>
    </row>
    <row r="80" spans="1:16">
      <c r="A80" s="97"/>
      <c r="B80" s="95"/>
      <c r="C80" s="95"/>
      <c r="D80" s="95"/>
      <c r="E80" s="95"/>
      <c r="F80" s="95"/>
      <c r="G80" s="95"/>
      <c r="H80" s="95"/>
      <c r="I80" s="95"/>
      <c r="J80" s="306"/>
      <c r="K80" s="306"/>
      <c r="L80" s="306"/>
      <c r="M80" s="306"/>
      <c r="N80" s="306"/>
      <c r="O80" s="306"/>
      <c r="P80" s="306"/>
    </row>
    <row r="81" spans="1:16">
      <c r="A81" s="97"/>
      <c r="B81" s="95"/>
      <c r="C81" s="95"/>
      <c r="D81" s="95"/>
      <c r="E81" s="95"/>
      <c r="F81" s="95"/>
      <c r="G81" s="95"/>
      <c r="H81" s="95"/>
      <c r="I81" s="95"/>
      <c r="J81" s="306"/>
      <c r="K81" s="306"/>
      <c r="L81" s="306"/>
      <c r="M81" s="306"/>
      <c r="N81" s="306"/>
      <c r="O81" s="306"/>
      <c r="P81" s="306"/>
    </row>
    <row r="82" spans="1:16">
      <c r="A82" s="97"/>
      <c r="B82" s="95"/>
      <c r="C82" s="95"/>
      <c r="D82" s="95"/>
      <c r="E82" s="95"/>
      <c r="F82" s="95"/>
      <c r="G82" s="95"/>
      <c r="H82" s="95"/>
      <c r="I82" s="95"/>
      <c r="J82" s="306"/>
      <c r="K82" s="306"/>
      <c r="L82" s="306"/>
      <c r="M82" s="306"/>
      <c r="N82" s="306"/>
      <c r="O82" s="306"/>
      <c r="P82" s="306"/>
    </row>
    <row r="83" spans="1:16">
      <c r="A83" s="97"/>
      <c r="B83" s="95"/>
      <c r="C83" s="95"/>
      <c r="D83" s="95"/>
      <c r="E83" s="95"/>
      <c r="F83" s="95"/>
      <c r="G83" s="95"/>
      <c r="H83" s="95"/>
      <c r="I83" s="95"/>
      <c r="J83" s="306"/>
      <c r="K83" s="306"/>
      <c r="L83" s="306"/>
      <c r="M83" s="306"/>
      <c r="N83" s="306"/>
      <c r="O83" s="306"/>
      <c r="P83" s="306"/>
    </row>
    <row r="84" spans="1:16">
      <c r="A84" s="97"/>
      <c r="B84" s="95"/>
      <c r="C84" s="95"/>
      <c r="D84" s="95"/>
      <c r="E84" s="95"/>
      <c r="F84" s="95"/>
      <c r="G84" s="95"/>
      <c r="H84" s="95"/>
      <c r="I84" s="95"/>
      <c r="J84" s="306"/>
      <c r="K84" s="306"/>
      <c r="L84" s="306"/>
      <c r="M84" s="306"/>
      <c r="N84" s="306"/>
      <c r="O84" s="306"/>
      <c r="P84" s="306"/>
    </row>
    <row r="85" spans="1:16">
      <c r="A85" s="97"/>
      <c r="B85" s="95"/>
      <c r="C85" s="95"/>
      <c r="D85" s="95"/>
      <c r="E85" s="95"/>
      <c r="F85" s="95"/>
      <c r="G85" s="95"/>
      <c r="H85" s="95"/>
      <c r="I85" s="95"/>
      <c r="J85" s="306"/>
      <c r="K85" s="306"/>
      <c r="L85" s="306"/>
      <c r="M85" s="306"/>
      <c r="N85" s="306"/>
      <c r="O85" s="306"/>
      <c r="P85" s="306"/>
    </row>
    <row r="86" spans="1:16">
      <c r="A86" s="97"/>
      <c r="B86" s="95"/>
      <c r="C86" s="95"/>
      <c r="D86" s="95"/>
      <c r="E86" s="95"/>
      <c r="F86" s="95"/>
      <c r="G86" s="95"/>
      <c r="H86" s="95"/>
      <c r="I86" s="95"/>
      <c r="J86" s="306"/>
      <c r="K86" s="306"/>
      <c r="L86" s="306"/>
      <c r="M86" s="306"/>
      <c r="N86" s="306"/>
      <c r="O86" s="306"/>
      <c r="P86" s="306"/>
    </row>
    <row r="87" spans="1:16">
      <c r="A87" s="97"/>
      <c r="B87" s="95"/>
      <c r="C87" s="95"/>
      <c r="D87" s="95"/>
      <c r="E87" s="95"/>
      <c r="F87" s="95"/>
      <c r="G87" s="95"/>
      <c r="H87" s="95"/>
      <c r="I87" s="95"/>
      <c r="J87" s="306"/>
      <c r="K87" s="306"/>
      <c r="L87" s="306"/>
      <c r="M87" s="306"/>
      <c r="N87" s="306"/>
      <c r="O87" s="306"/>
      <c r="P87" s="306"/>
    </row>
    <row r="88" spans="1:16">
      <c r="A88" s="97"/>
      <c r="B88" s="95"/>
      <c r="C88" s="95"/>
      <c r="D88" s="95"/>
      <c r="E88" s="95"/>
      <c r="F88" s="95"/>
      <c r="G88" s="95"/>
      <c r="H88" s="95"/>
      <c r="I88" s="95"/>
      <c r="J88" s="306"/>
      <c r="K88" s="306"/>
      <c r="L88" s="306"/>
      <c r="M88" s="306"/>
      <c r="N88" s="306"/>
      <c r="O88" s="306"/>
      <c r="P88" s="306"/>
    </row>
    <row r="89" spans="1:16">
      <c r="A89" s="97"/>
      <c r="B89" s="95"/>
      <c r="C89" s="95"/>
      <c r="D89" s="95"/>
      <c r="E89" s="95"/>
      <c r="F89" s="95"/>
      <c r="G89" s="95"/>
      <c r="H89" s="95"/>
      <c r="I89" s="95"/>
      <c r="J89" s="306"/>
      <c r="K89" s="306"/>
      <c r="L89" s="306"/>
      <c r="M89" s="306"/>
      <c r="N89" s="306"/>
      <c r="O89" s="306"/>
      <c r="P89" s="306"/>
    </row>
    <row r="90" spans="1:16">
      <c r="A90" s="97"/>
      <c r="B90" s="95"/>
      <c r="C90" s="95"/>
      <c r="D90" s="95"/>
      <c r="E90" s="95"/>
      <c r="F90" s="95"/>
      <c r="G90" s="95"/>
      <c r="H90" s="95"/>
      <c r="I90" s="95"/>
      <c r="J90" s="306"/>
      <c r="K90" s="306"/>
      <c r="L90" s="306"/>
      <c r="M90" s="306"/>
      <c r="N90" s="306"/>
      <c r="O90" s="306"/>
      <c r="P90" s="306"/>
    </row>
    <row r="91" spans="1:16">
      <c r="A91" s="97"/>
      <c r="B91" s="95"/>
      <c r="C91" s="95"/>
      <c r="D91" s="95"/>
      <c r="E91" s="95"/>
      <c r="F91" s="95"/>
      <c r="G91" s="95"/>
      <c r="H91" s="95"/>
      <c r="I91" s="95"/>
      <c r="J91" s="306"/>
      <c r="K91" s="306"/>
      <c r="L91" s="306"/>
      <c r="M91" s="306"/>
      <c r="N91" s="306"/>
      <c r="O91" s="306"/>
      <c r="P91" s="306"/>
    </row>
    <row r="92" spans="1:16">
      <c r="A92" s="97"/>
      <c r="B92" s="95"/>
      <c r="C92" s="95"/>
      <c r="D92" s="95"/>
      <c r="E92" s="95"/>
      <c r="F92" s="95"/>
      <c r="G92" s="95"/>
      <c r="H92" s="95"/>
      <c r="I92" s="95"/>
      <c r="J92" s="306"/>
      <c r="K92" s="306"/>
      <c r="L92" s="306"/>
      <c r="M92" s="306"/>
      <c r="N92" s="306"/>
      <c r="O92" s="306"/>
      <c r="P92" s="306"/>
    </row>
    <row r="93" spans="1:16">
      <c r="A93" s="97"/>
      <c r="B93" s="95"/>
      <c r="C93" s="95"/>
      <c r="D93" s="95"/>
      <c r="E93" s="95"/>
      <c r="F93" s="95"/>
      <c r="G93" s="95"/>
      <c r="H93" s="95"/>
      <c r="I93" s="95"/>
      <c r="J93" s="306"/>
      <c r="K93" s="306"/>
      <c r="L93" s="306"/>
      <c r="M93" s="306"/>
      <c r="N93" s="306"/>
      <c r="O93" s="306"/>
      <c r="P93" s="306"/>
    </row>
    <row r="94" spans="1:16">
      <c r="A94" s="97"/>
      <c r="B94" s="95"/>
      <c r="C94" s="95"/>
      <c r="D94" s="95"/>
      <c r="E94" s="95"/>
      <c r="F94" s="95"/>
      <c r="G94" s="95"/>
      <c r="H94" s="95"/>
      <c r="I94" s="95"/>
      <c r="J94" s="306"/>
      <c r="K94" s="306"/>
      <c r="L94" s="306"/>
      <c r="M94" s="306"/>
      <c r="N94" s="306"/>
      <c r="O94" s="306"/>
      <c r="P94" s="306"/>
    </row>
    <row r="95" spans="1:16">
      <c r="A95" s="97"/>
      <c r="B95" s="95"/>
      <c r="C95" s="95"/>
      <c r="D95" s="95"/>
      <c r="E95" s="95"/>
      <c r="F95" s="95"/>
      <c r="G95" s="95"/>
      <c r="H95" s="95"/>
      <c r="I95" s="95"/>
      <c r="J95" s="306"/>
      <c r="K95" s="306"/>
      <c r="L95" s="306"/>
      <c r="M95" s="306"/>
      <c r="N95" s="306"/>
      <c r="O95" s="306"/>
      <c r="P95" s="306"/>
    </row>
    <row r="96" spans="1:16">
      <c r="A96" s="97"/>
      <c r="B96" s="95"/>
      <c r="C96" s="95"/>
      <c r="D96" s="95"/>
      <c r="E96" s="95"/>
      <c r="F96" s="95"/>
      <c r="G96" s="95"/>
      <c r="H96" s="95"/>
      <c r="I96" s="95"/>
      <c r="J96" s="306"/>
      <c r="K96" s="306"/>
      <c r="L96" s="306"/>
      <c r="M96" s="306"/>
      <c r="N96" s="306"/>
      <c r="O96" s="306"/>
      <c r="P96" s="306"/>
    </row>
    <row r="97" spans="1:16">
      <c r="A97" s="97"/>
      <c r="B97" s="95"/>
      <c r="C97" s="95"/>
      <c r="D97" s="95"/>
      <c r="E97" s="95"/>
      <c r="F97" s="95"/>
      <c r="G97" s="95"/>
      <c r="H97" s="95"/>
      <c r="I97" s="95"/>
      <c r="J97" s="306"/>
      <c r="K97" s="306"/>
      <c r="L97" s="306"/>
      <c r="M97" s="306"/>
      <c r="N97" s="306"/>
      <c r="O97" s="306"/>
      <c r="P97" s="306"/>
    </row>
    <row r="98" spans="1:16">
      <c r="A98" s="97"/>
      <c r="B98" s="95"/>
      <c r="C98" s="95"/>
      <c r="D98" s="95"/>
      <c r="E98" s="95"/>
      <c r="F98" s="95"/>
      <c r="G98" s="95"/>
      <c r="H98" s="95"/>
      <c r="I98" s="95"/>
      <c r="J98" s="306"/>
      <c r="K98" s="306"/>
      <c r="L98" s="306"/>
      <c r="M98" s="306"/>
      <c r="N98" s="306"/>
      <c r="O98" s="306"/>
      <c r="P98" s="306"/>
    </row>
    <row r="99" spans="1:16">
      <c r="A99" s="97"/>
      <c r="B99" s="95"/>
      <c r="C99" s="95"/>
      <c r="D99" s="95"/>
      <c r="E99" s="95"/>
      <c r="F99" s="95"/>
      <c r="G99" s="95"/>
      <c r="H99" s="95"/>
      <c r="I99" s="95"/>
      <c r="J99" s="306"/>
      <c r="K99" s="306"/>
      <c r="L99" s="306"/>
      <c r="M99" s="306"/>
      <c r="N99" s="306"/>
      <c r="O99" s="306"/>
      <c r="P99" s="306"/>
    </row>
    <row r="100" spans="1:16">
      <c r="A100" s="97"/>
      <c r="B100" s="95"/>
      <c r="C100" s="95"/>
      <c r="D100" s="95"/>
      <c r="E100" s="95"/>
      <c r="F100" s="95"/>
      <c r="G100" s="95"/>
      <c r="H100" s="95"/>
      <c r="I100" s="95"/>
      <c r="J100" s="306"/>
      <c r="K100" s="306"/>
      <c r="L100" s="306"/>
      <c r="M100" s="306"/>
      <c r="N100" s="306"/>
      <c r="O100" s="306"/>
      <c r="P100" s="306"/>
    </row>
    <row r="101" spans="1:16">
      <c r="A101" s="97"/>
      <c r="B101" s="95"/>
      <c r="C101" s="95"/>
      <c r="D101" s="95"/>
      <c r="E101" s="95"/>
      <c r="F101" s="95"/>
      <c r="G101" s="95"/>
      <c r="H101" s="95"/>
      <c r="I101" s="95"/>
      <c r="J101" s="306"/>
      <c r="K101" s="306"/>
      <c r="L101" s="306"/>
      <c r="M101" s="306"/>
      <c r="N101" s="306"/>
      <c r="O101" s="306"/>
      <c r="P101" s="306"/>
    </row>
    <row r="102" spans="1:16">
      <c r="A102" s="97"/>
      <c r="B102" s="95"/>
      <c r="C102" s="95"/>
      <c r="D102" s="95"/>
      <c r="E102" s="95"/>
      <c r="F102" s="95"/>
      <c r="G102" s="95"/>
      <c r="H102" s="95"/>
      <c r="I102" s="95"/>
      <c r="J102" s="306"/>
      <c r="K102" s="306"/>
      <c r="L102" s="306"/>
      <c r="M102" s="306"/>
      <c r="N102" s="306"/>
      <c r="O102" s="306"/>
      <c r="P102" s="306"/>
    </row>
    <row r="103" spans="1:16">
      <c r="A103" s="97"/>
      <c r="B103" s="95"/>
      <c r="C103" s="95"/>
      <c r="D103" s="95"/>
      <c r="E103" s="95"/>
      <c r="F103" s="95"/>
      <c r="G103" s="95"/>
      <c r="H103" s="95"/>
      <c r="I103" s="95"/>
      <c r="J103" s="306"/>
      <c r="K103" s="306"/>
      <c r="L103" s="306"/>
      <c r="M103" s="306"/>
      <c r="N103" s="306"/>
      <c r="O103" s="306"/>
      <c r="P103" s="306"/>
    </row>
    <row r="104" spans="1:16">
      <c r="A104" s="97"/>
      <c r="B104" s="95"/>
      <c r="C104" s="95"/>
      <c r="D104" s="95"/>
      <c r="E104" s="95"/>
      <c r="F104" s="95"/>
      <c r="G104" s="95"/>
      <c r="H104" s="95"/>
      <c r="I104" s="95"/>
      <c r="J104" s="306"/>
      <c r="K104" s="306"/>
      <c r="L104" s="306"/>
      <c r="M104" s="306"/>
      <c r="N104" s="306"/>
      <c r="O104" s="306"/>
      <c r="P104" s="306"/>
    </row>
    <row r="105" spans="1:16">
      <c r="A105" s="97"/>
      <c r="B105" s="95"/>
      <c r="C105" s="95"/>
      <c r="D105" s="95"/>
      <c r="E105" s="95"/>
      <c r="F105" s="95"/>
      <c r="G105" s="95"/>
      <c r="H105" s="95"/>
      <c r="I105" s="95"/>
    </row>
    <row r="106" spans="1:16">
      <c r="A106" s="97"/>
      <c r="B106" s="95"/>
      <c r="C106" s="95"/>
      <c r="D106" s="95"/>
      <c r="E106" s="95"/>
      <c r="F106" s="95"/>
      <c r="G106" s="95"/>
      <c r="H106" s="95"/>
      <c r="I106" s="95"/>
    </row>
    <row r="107" spans="1:16">
      <c r="A107" s="97"/>
      <c r="B107" s="95"/>
      <c r="C107" s="95"/>
      <c r="D107" s="95"/>
      <c r="E107" s="95"/>
      <c r="F107" s="95"/>
      <c r="G107" s="95"/>
      <c r="H107" s="95"/>
      <c r="I107" s="95"/>
    </row>
    <row r="108" spans="1:16">
      <c r="A108" s="97"/>
      <c r="B108" s="95"/>
      <c r="C108" s="95"/>
      <c r="D108" s="95"/>
      <c r="E108" s="95"/>
      <c r="F108" s="95"/>
      <c r="G108" s="95"/>
      <c r="H108" s="95"/>
      <c r="I108" s="95"/>
    </row>
    <row r="109" spans="1:16">
      <c r="A109" s="97"/>
      <c r="B109" s="95"/>
      <c r="C109" s="95"/>
      <c r="D109" s="95"/>
      <c r="E109" s="95"/>
      <c r="F109" s="95"/>
      <c r="G109" s="95"/>
      <c r="H109" s="95"/>
      <c r="I109" s="95"/>
    </row>
    <row r="110" spans="1:16">
      <c r="A110" s="97"/>
      <c r="B110" s="95"/>
      <c r="C110" s="95"/>
      <c r="D110" s="95"/>
      <c r="E110" s="95"/>
      <c r="F110" s="95"/>
      <c r="G110" s="95"/>
      <c r="H110" s="95"/>
      <c r="I110" s="95"/>
    </row>
    <row r="111" spans="1:16">
      <c r="A111" s="97"/>
      <c r="B111" s="95"/>
      <c r="C111" s="95"/>
      <c r="D111" s="95"/>
      <c r="E111" s="95"/>
      <c r="F111" s="95"/>
      <c r="G111" s="95"/>
      <c r="H111" s="95"/>
      <c r="I111" s="95"/>
    </row>
    <row r="112" spans="1:16">
      <c r="A112" s="97"/>
      <c r="B112" s="95"/>
      <c r="C112" s="95"/>
      <c r="D112" s="95"/>
      <c r="E112" s="95"/>
      <c r="F112" s="95"/>
      <c r="G112" s="95"/>
      <c r="H112" s="95"/>
      <c r="I112" s="95"/>
    </row>
    <row r="113" spans="1:9">
      <c r="A113" s="97"/>
      <c r="B113" s="95"/>
      <c r="C113" s="95"/>
      <c r="D113" s="95"/>
      <c r="E113" s="95"/>
      <c r="F113" s="95"/>
      <c r="G113" s="95"/>
      <c r="H113" s="95"/>
      <c r="I113" s="95"/>
    </row>
    <row r="114" spans="1:9">
      <c r="A114" s="97"/>
      <c r="B114" s="95"/>
      <c r="C114" s="95"/>
      <c r="D114" s="95"/>
      <c r="E114" s="95"/>
      <c r="F114" s="95"/>
      <c r="G114" s="95"/>
      <c r="H114" s="95"/>
      <c r="I114" s="95"/>
    </row>
    <row r="115" spans="1:9">
      <c r="A115" s="97"/>
      <c r="B115" s="95"/>
      <c r="C115" s="95"/>
      <c r="D115" s="95"/>
      <c r="E115" s="95"/>
      <c r="F115" s="95"/>
      <c r="G115" s="95"/>
      <c r="H115" s="95"/>
      <c r="I115" s="95"/>
    </row>
    <row r="116" spans="1:9">
      <c r="A116" s="97"/>
      <c r="B116" s="95"/>
      <c r="C116" s="95"/>
      <c r="D116" s="95"/>
      <c r="E116" s="95"/>
      <c r="F116" s="95"/>
      <c r="G116" s="95"/>
      <c r="H116" s="95"/>
      <c r="I116" s="95"/>
    </row>
  </sheetData>
  <mergeCells count="6">
    <mergeCell ref="A2:I2"/>
    <mergeCell ref="A6:A7"/>
    <mergeCell ref="H6:I6"/>
    <mergeCell ref="B6:C6"/>
    <mergeCell ref="D6:E6"/>
    <mergeCell ref="F6:G6"/>
  </mergeCells>
  <phoneticPr fontId="0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Q49"/>
  <sheetViews>
    <sheetView showGridLines="0" zoomScaleNormal="100" workbookViewId="0">
      <selection activeCell="XFD1048576" sqref="XFD1048576"/>
    </sheetView>
  </sheetViews>
  <sheetFormatPr defaultColWidth="14.75" defaultRowHeight="12.75"/>
  <cols>
    <col min="1" max="1" width="16.875" style="11" customWidth="1"/>
    <col min="2" max="9" width="10.25" style="11" customWidth="1"/>
    <col min="10" max="12" width="12.125" style="312" customWidth="1"/>
    <col min="13" max="13" width="8.375" style="312" customWidth="1"/>
    <col min="14" max="14" width="12.25" style="312" customWidth="1"/>
    <col min="15" max="15" width="14.375" style="312" customWidth="1"/>
    <col min="16" max="16384" width="14.75" style="312"/>
  </cols>
  <sheetData>
    <row r="1" spans="1:17" ht="15.75" customHeight="1">
      <c r="I1" s="171" t="s">
        <v>108</v>
      </c>
    </row>
    <row r="2" spans="1:17" ht="15.75" customHeight="1">
      <c r="A2" s="198" t="s">
        <v>112</v>
      </c>
      <c r="B2" s="199"/>
      <c r="C2" s="199"/>
      <c r="D2" s="199"/>
      <c r="E2" s="199"/>
      <c r="F2" s="199"/>
      <c r="G2" s="199"/>
      <c r="H2" s="199"/>
      <c r="I2" s="199"/>
    </row>
    <row r="3" spans="1:17" s="288" customFormat="1" ht="15.75" customHeight="1">
      <c r="A3" s="2" t="s">
        <v>113</v>
      </c>
      <c r="B3" s="3"/>
      <c r="C3" s="3"/>
      <c r="D3" s="3"/>
      <c r="E3" s="3"/>
      <c r="F3" s="3"/>
    </row>
    <row r="4" spans="1:17" s="288" customFormat="1" ht="15.75" customHeight="1">
      <c r="A4" s="287" t="s">
        <v>114</v>
      </c>
      <c r="B4" s="3"/>
      <c r="C4" s="3"/>
      <c r="D4" s="3"/>
      <c r="E4" s="3"/>
      <c r="F4" s="3"/>
    </row>
    <row r="5" spans="1:17" s="288" customFormat="1" ht="15.75" customHeight="1">
      <c r="A5" s="287"/>
      <c r="B5" s="3"/>
      <c r="C5" s="3"/>
      <c r="D5" s="3"/>
      <c r="E5" s="3"/>
      <c r="F5" s="3"/>
    </row>
    <row r="6" spans="1:17" ht="17.45" customHeight="1">
      <c r="A6" s="204" t="s">
        <v>0</v>
      </c>
      <c r="B6" s="215" t="s">
        <v>39</v>
      </c>
      <c r="C6" s="216"/>
      <c r="D6" s="207" t="s">
        <v>40</v>
      </c>
      <c r="E6" s="208"/>
      <c r="F6" s="211" t="s">
        <v>41</v>
      </c>
      <c r="G6" s="212"/>
      <c r="H6" s="200" t="s">
        <v>75</v>
      </c>
      <c r="I6" s="201"/>
    </row>
    <row r="7" spans="1:17" ht="10.9" customHeight="1">
      <c r="A7" s="205"/>
      <c r="B7" s="217"/>
      <c r="C7" s="218"/>
      <c r="D7" s="209"/>
      <c r="E7" s="210"/>
      <c r="F7" s="213"/>
      <c r="G7" s="214"/>
      <c r="H7" s="202"/>
      <c r="I7" s="203"/>
    </row>
    <row r="8" spans="1:17" ht="34.5" customHeight="1">
      <c r="A8" s="206"/>
      <c r="B8" s="46" t="s">
        <v>19</v>
      </c>
      <c r="C8" s="50" t="s">
        <v>17</v>
      </c>
      <c r="D8" s="33" t="s">
        <v>19</v>
      </c>
      <c r="E8" s="34" t="s">
        <v>17</v>
      </c>
      <c r="F8" s="47" t="s">
        <v>19</v>
      </c>
      <c r="G8" s="47" t="s">
        <v>17</v>
      </c>
      <c r="H8" s="36" t="s">
        <v>19</v>
      </c>
      <c r="I8" s="36" t="s">
        <v>17</v>
      </c>
    </row>
    <row r="9" spans="1:17" s="288" customFormat="1" ht="29.45" customHeight="1">
      <c r="A9" s="66" t="s">
        <v>101</v>
      </c>
      <c r="B9" s="43">
        <v>295.39999999999998</v>
      </c>
      <c r="C9" s="43">
        <v>419.1</v>
      </c>
      <c r="D9" s="43">
        <v>0.8</v>
      </c>
      <c r="E9" s="43">
        <v>0.4</v>
      </c>
      <c r="F9" s="43">
        <v>22.6</v>
      </c>
      <c r="G9" s="43">
        <v>89.3</v>
      </c>
      <c r="H9" s="43">
        <v>482.6</v>
      </c>
      <c r="I9" s="43">
        <v>634.70000000000005</v>
      </c>
      <c r="J9" s="289"/>
      <c r="K9" s="307">
        <f>C9+E9+G9+I9</f>
        <v>1143.5</v>
      </c>
      <c r="L9" s="289"/>
      <c r="M9" s="289"/>
      <c r="N9" s="289"/>
      <c r="O9" s="289"/>
      <c r="P9" s="289"/>
      <c r="Q9" s="289"/>
    </row>
    <row r="10" spans="1:17" s="288" customFormat="1" ht="29.45" customHeight="1">
      <c r="A10" s="69" t="s">
        <v>100</v>
      </c>
      <c r="B10" s="74">
        <v>317.33527000000004</v>
      </c>
      <c r="C10" s="74">
        <v>461.6</v>
      </c>
      <c r="D10" s="74">
        <v>0.89999999999999991</v>
      </c>
      <c r="E10" s="74">
        <v>0.3</v>
      </c>
      <c r="F10" s="74">
        <v>26.6</v>
      </c>
      <c r="G10" s="74">
        <v>96.6</v>
      </c>
      <c r="H10" s="74">
        <v>425.7</v>
      </c>
      <c r="I10" s="74">
        <v>603.9</v>
      </c>
      <c r="J10" s="289"/>
      <c r="K10" s="307">
        <f>C10+E10+G10+I10</f>
        <v>1162.4000000000001</v>
      </c>
      <c r="L10" s="289"/>
      <c r="M10" s="289"/>
      <c r="N10" s="289"/>
      <c r="O10" s="289"/>
      <c r="P10" s="289"/>
      <c r="Q10" s="289"/>
    </row>
    <row r="11" spans="1:17" s="288" customFormat="1" ht="29.45" customHeight="1">
      <c r="A11" s="66" t="s">
        <v>104</v>
      </c>
      <c r="B11" s="43">
        <f>SUM(B24:B26)</f>
        <v>69.934560599999998</v>
      </c>
      <c r="C11" s="43">
        <f t="shared" ref="C11:I11" si="0">SUM(C24:C26)</f>
        <v>107.7</v>
      </c>
      <c r="D11" s="43">
        <f t="shared" si="0"/>
        <v>0.60000000000000009</v>
      </c>
      <c r="E11" s="43">
        <f t="shared" si="0"/>
        <v>0.2</v>
      </c>
      <c r="F11" s="43">
        <f t="shared" si="0"/>
        <v>5.1709579200000011</v>
      </c>
      <c r="G11" s="43">
        <f t="shared" si="0"/>
        <v>21.8</v>
      </c>
      <c r="H11" s="43">
        <f t="shared" si="0"/>
        <v>61.44</v>
      </c>
      <c r="I11" s="43">
        <f t="shared" si="0"/>
        <v>82.1</v>
      </c>
      <c r="J11" s="289"/>
      <c r="K11" s="307">
        <f>C11+E11+G11+I11</f>
        <v>211.8</v>
      </c>
      <c r="L11" s="289"/>
      <c r="M11" s="289"/>
      <c r="N11" s="289"/>
      <c r="O11" s="289"/>
      <c r="P11" s="289"/>
      <c r="Q11" s="289"/>
    </row>
    <row r="12" spans="1:17" ht="19.899999999999999" customHeight="1">
      <c r="A12" s="30">
        <v>2021</v>
      </c>
      <c r="B12" s="51"/>
      <c r="C12" s="51"/>
      <c r="D12" s="57"/>
      <c r="E12" s="58"/>
      <c r="F12" s="57"/>
      <c r="G12" s="58"/>
      <c r="H12" s="58"/>
      <c r="I12" s="58"/>
      <c r="J12" s="313"/>
      <c r="K12" s="307"/>
      <c r="L12" s="313"/>
      <c r="M12" s="313"/>
      <c r="N12" s="313"/>
      <c r="O12" s="313"/>
      <c r="P12" s="313"/>
      <c r="Q12" s="313"/>
    </row>
    <row r="13" spans="1:17" s="17" customFormat="1" ht="19.899999999999999" customHeight="1">
      <c r="A13" s="68" t="s">
        <v>3</v>
      </c>
      <c r="B13" s="67">
        <v>21</v>
      </c>
      <c r="C13" s="67">
        <v>29.3</v>
      </c>
      <c r="D13" s="65" t="s">
        <v>13</v>
      </c>
      <c r="E13" s="67" t="s">
        <v>13</v>
      </c>
      <c r="F13" s="67">
        <v>1.02</v>
      </c>
      <c r="G13" s="67">
        <v>5.9</v>
      </c>
      <c r="H13" s="67">
        <v>14.2</v>
      </c>
      <c r="I13" s="67">
        <v>21.4</v>
      </c>
      <c r="J13" s="308"/>
      <c r="K13" s="307">
        <f t="shared" ref="K13:K25" si="1">C13+E13+G13+I13</f>
        <v>56.6</v>
      </c>
      <c r="L13" s="308"/>
      <c r="M13" s="308"/>
      <c r="N13" s="308"/>
      <c r="O13" s="308"/>
      <c r="P13" s="308"/>
      <c r="Q13" s="308"/>
    </row>
    <row r="14" spans="1:17" s="17" customFormat="1" ht="19.899999999999999" customHeight="1">
      <c r="A14" s="56" t="s">
        <v>6</v>
      </c>
      <c r="B14" s="118">
        <v>21.3</v>
      </c>
      <c r="C14" s="118">
        <v>28</v>
      </c>
      <c r="D14" s="118" t="s">
        <v>13</v>
      </c>
      <c r="E14" s="118" t="s">
        <v>13</v>
      </c>
      <c r="F14" s="117">
        <v>1.2000000000000002</v>
      </c>
      <c r="G14" s="117">
        <v>5.9</v>
      </c>
      <c r="H14" s="117">
        <v>21.1</v>
      </c>
      <c r="I14" s="117">
        <v>30.9</v>
      </c>
      <c r="J14" s="308"/>
      <c r="K14" s="307">
        <f t="shared" si="1"/>
        <v>64.8</v>
      </c>
      <c r="L14" s="308"/>
      <c r="M14" s="308"/>
      <c r="N14" s="308"/>
      <c r="O14" s="308"/>
      <c r="P14" s="308"/>
      <c r="Q14" s="308"/>
    </row>
    <row r="15" spans="1:17" s="17" customFormat="1" ht="19.899999999999999" customHeight="1">
      <c r="A15" s="71" t="s">
        <v>9</v>
      </c>
      <c r="B15" s="67">
        <v>17.600000000000001</v>
      </c>
      <c r="C15" s="67">
        <v>23.3</v>
      </c>
      <c r="D15" s="67" t="s">
        <v>13</v>
      </c>
      <c r="E15" s="67" t="s">
        <v>13</v>
      </c>
      <c r="F15" s="67">
        <v>1.9</v>
      </c>
      <c r="G15" s="67">
        <v>7.7</v>
      </c>
      <c r="H15" s="67">
        <v>38.299999999999997</v>
      </c>
      <c r="I15" s="67">
        <v>51.6</v>
      </c>
      <c r="J15" s="308"/>
      <c r="K15" s="307">
        <f t="shared" si="1"/>
        <v>82.6</v>
      </c>
      <c r="L15" s="308"/>
      <c r="M15" s="308"/>
      <c r="N15" s="308"/>
      <c r="O15" s="308"/>
      <c r="P15" s="308"/>
      <c r="Q15" s="308"/>
    </row>
    <row r="16" spans="1:17" s="17" customFormat="1" ht="19.899999999999999" customHeight="1">
      <c r="A16" s="56" t="s">
        <v>10</v>
      </c>
      <c r="B16" s="118">
        <v>16.8</v>
      </c>
      <c r="C16" s="118">
        <v>24</v>
      </c>
      <c r="D16" s="118" t="s">
        <v>13</v>
      </c>
      <c r="E16" s="118" t="s">
        <v>13</v>
      </c>
      <c r="F16" s="117">
        <v>1.9</v>
      </c>
      <c r="G16" s="117">
        <v>8.6</v>
      </c>
      <c r="H16" s="117">
        <v>29</v>
      </c>
      <c r="I16" s="117">
        <v>38</v>
      </c>
      <c r="J16" s="308"/>
      <c r="K16" s="307">
        <f t="shared" si="1"/>
        <v>70.599999999999994</v>
      </c>
      <c r="L16" s="308"/>
      <c r="M16" s="308"/>
      <c r="N16" s="308"/>
      <c r="O16" s="308"/>
      <c r="P16" s="308"/>
      <c r="Q16" s="308"/>
    </row>
    <row r="17" spans="1:17" s="17" customFormat="1" ht="19.899999999999999" customHeight="1">
      <c r="A17" s="68" t="s">
        <v>11</v>
      </c>
      <c r="B17" s="65">
        <v>12.4</v>
      </c>
      <c r="C17" s="65">
        <v>17.5</v>
      </c>
      <c r="D17" s="65" t="s">
        <v>13</v>
      </c>
      <c r="E17" s="65" t="s">
        <v>13</v>
      </c>
      <c r="F17" s="67">
        <v>1.8</v>
      </c>
      <c r="G17" s="67">
        <v>4.0999999999999996</v>
      </c>
      <c r="H17" s="67">
        <v>35.299999999999997</v>
      </c>
      <c r="I17" s="67">
        <v>55.9</v>
      </c>
      <c r="J17" s="308"/>
      <c r="K17" s="307">
        <f t="shared" si="1"/>
        <v>77.5</v>
      </c>
      <c r="L17" s="308"/>
      <c r="M17" s="308"/>
      <c r="N17" s="308"/>
      <c r="O17" s="308"/>
      <c r="P17" s="308"/>
      <c r="Q17" s="308"/>
    </row>
    <row r="18" spans="1:17" s="17" customFormat="1" ht="19.899999999999999" customHeight="1">
      <c r="A18" s="56" t="s">
        <v>69</v>
      </c>
      <c r="B18" s="118">
        <v>26.8</v>
      </c>
      <c r="C18" s="118">
        <v>39.1</v>
      </c>
      <c r="D18" s="118">
        <v>0.1</v>
      </c>
      <c r="E18" s="118" t="s">
        <v>50</v>
      </c>
      <c r="F18" s="117">
        <v>3.5</v>
      </c>
      <c r="G18" s="117">
        <v>8.1999999999999993</v>
      </c>
      <c r="H18" s="117">
        <v>47.8</v>
      </c>
      <c r="I18" s="117">
        <v>66.3</v>
      </c>
      <c r="J18" s="308"/>
      <c r="K18" s="307">
        <f t="shared" si="1"/>
        <v>113.6</v>
      </c>
      <c r="L18" s="308"/>
      <c r="M18" s="308"/>
      <c r="N18" s="308"/>
      <c r="O18" s="308"/>
      <c r="P18" s="308"/>
      <c r="Q18" s="308"/>
    </row>
    <row r="19" spans="1:17" s="17" customFormat="1" ht="19.899999999999999" customHeight="1">
      <c r="A19" s="68" t="s">
        <v>12</v>
      </c>
      <c r="B19" s="65">
        <v>33.200000000000003</v>
      </c>
      <c r="C19" s="65">
        <v>49.7</v>
      </c>
      <c r="D19" s="65">
        <v>0.2</v>
      </c>
      <c r="E19" s="65">
        <v>0.1</v>
      </c>
      <c r="F19" s="67">
        <v>4.5999999999999996</v>
      </c>
      <c r="G19" s="67">
        <v>15.5</v>
      </c>
      <c r="H19" s="67">
        <v>42.3</v>
      </c>
      <c r="I19" s="67">
        <v>54.4</v>
      </c>
      <c r="J19" s="308"/>
      <c r="K19" s="307">
        <f t="shared" si="1"/>
        <v>119.70000000000002</v>
      </c>
      <c r="L19" s="308"/>
      <c r="M19" s="308"/>
      <c r="N19" s="308"/>
      <c r="O19" s="308"/>
      <c r="P19" s="308"/>
      <c r="Q19" s="308"/>
    </row>
    <row r="20" spans="1:17" s="17" customFormat="1" ht="19.899999999999999" customHeight="1">
      <c r="A20" s="30">
        <v>2022</v>
      </c>
      <c r="B20" s="51"/>
      <c r="C20" s="51"/>
      <c r="D20" s="51"/>
      <c r="E20" s="51"/>
      <c r="F20" s="51"/>
      <c r="G20" s="51"/>
      <c r="H20" s="51"/>
      <c r="I20" s="51"/>
      <c r="J20" s="308"/>
      <c r="K20" s="307">
        <f t="shared" si="1"/>
        <v>0</v>
      </c>
      <c r="L20" s="308"/>
      <c r="M20" s="308"/>
      <c r="N20" s="308"/>
      <c r="O20" s="308"/>
      <c r="P20" s="308"/>
      <c r="Q20" s="308"/>
    </row>
    <row r="21" spans="1:17" s="17" customFormat="1" ht="19.899999999999999" customHeight="1">
      <c r="A21" s="25" t="s">
        <v>88</v>
      </c>
      <c r="B21" s="117">
        <v>37.700000000000003</v>
      </c>
      <c r="C21" s="117">
        <v>55.6</v>
      </c>
      <c r="D21" s="117">
        <v>0.2</v>
      </c>
      <c r="E21" s="117">
        <v>0.1</v>
      </c>
      <c r="F21" s="117">
        <v>3.1</v>
      </c>
      <c r="G21" s="117">
        <v>7.6</v>
      </c>
      <c r="H21" s="117">
        <v>45.6</v>
      </c>
      <c r="I21" s="117">
        <v>57.5</v>
      </c>
      <c r="J21" s="308"/>
      <c r="K21" s="307">
        <f t="shared" si="1"/>
        <v>120.80000000000001</v>
      </c>
      <c r="L21" s="308"/>
      <c r="M21" s="308"/>
      <c r="N21" s="308"/>
      <c r="O21" s="308"/>
      <c r="P21" s="308"/>
      <c r="Q21" s="308"/>
    </row>
    <row r="22" spans="1:17" s="288" customFormat="1" ht="19.899999999999999" customHeight="1">
      <c r="A22" s="71" t="s">
        <v>7</v>
      </c>
      <c r="B22" s="67">
        <v>37.608530000000002</v>
      </c>
      <c r="C22" s="67">
        <v>57.1</v>
      </c>
      <c r="D22" s="67">
        <v>0.2</v>
      </c>
      <c r="E22" s="67">
        <v>0.1</v>
      </c>
      <c r="F22" s="67">
        <v>2.42</v>
      </c>
      <c r="G22" s="67">
        <v>12</v>
      </c>
      <c r="H22" s="67">
        <v>40.714805449999993</v>
      </c>
      <c r="I22" s="67">
        <v>43.2</v>
      </c>
      <c r="J22" s="289"/>
      <c r="K22" s="307">
        <f t="shared" si="1"/>
        <v>112.4</v>
      </c>
      <c r="L22" s="289"/>
      <c r="M22" s="289"/>
      <c r="N22" s="289"/>
      <c r="O22" s="289"/>
      <c r="P22" s="289"/>
      <c r="Q22" s="289"/>
    </row>
    <row r="23" spans="1:17" s="17" customFormat="1" ht="19.899999999999999" customHeight="1">
      <c r="A23" s="25" t="s">
        <v>1</v>
      </c>
      <c r="B23" s="117">
        <v>46.1</v>
      </c>
      <c r="C23" s="117">
        <v>71</v>
      </c>
      <c r="D23" s="117">
        <v>0.2</v>
      </c>
      <c r="E23" s="117">
        <v>0.1</v>
      </c>
      <c r="F23" s="117">
        <v>2.4</v>
      </c>
      <c r="G23" s="117">
        <v>12</v>
      </c>
      <c r="H23" s="117">
        <v>47.4</v>
      </c>
      <c r="I23" s="117">
        <v>53</v>
      </c>
      <c r="J23" s="308"/>
      <c r="K23" s="307">
        <f t="shared" si="1"/>
        <v>136.1</v>
      </c>
      <c r="L23" s="308"/>
      <c r="M23" s="308"/>
      <c r="N23" s="308"/>
      <c r="O23" s="308"/>
      <c r="P23" s="308"/>
      <c r="Q23" s="308"/>
    </row>
    <row r="24" spans="1:17" s="288" customFormat="1" ht="19.899999999999999" customHeight="1">
      <c r="A24" s="71" t="s">
        <v>5</v>
      </c>
      <c r="B24" s="67">
        <v>30.234560600000002</v>
      </c>
      <c r="C24" s="67">
        <v>48.2</v>
      </c>
      <c r="D24" s="67">
        <v>0.2</v>
      </c>
      <c r="E24" s="67">
        <v>0.1</v>
      </c>
      <c r="F24" s="67">
        <v>1.8208579200000008</v>
      </c>
      <c r="G24" s="67">
        <v>9</v>
      </c>
      <c r="H24" s="67">
        <v>30.6</v>
      </c>
      <c r="I24" s="67">
        <v>33.4</v>
      </c>
      <c r="J24" s="289"/>
      <c r="K24" s="307">
        <f t="shared" ref="K24" si="2">C24+E24+G24+I24</f>
        <v>90.7</v>
      </c>
      <c r="L24" s="289"/>
      <c r="M24" s="289"/>
      <c r="N24" s="289"/>
      <c r="O24" s="289"/>
      <c r="P24" s="289"/>
      <c r="Q24" s="289"/>
    </row>
    <row r="25" spans="1:17" s="288" customFormat="1" ht="19.899999999999999" customHeight="1">
      <c r="A25" s="25" t="s">
        <v>2</v>
      </c>
      <c r="B25" s="117">
        <v>21.3</v>
      </c>
      <c r="C25" s="117">
        <v>32</v>
      </c>
      <c r="D25" s="117">
        <v>0.2</v>
      </c>
      <c r="E25" s="117">
        <v>0.1</v>
      </c>
      <c r="F25" s="117">
        <v>1.4500999999999999</v>
      </c>
      <c r="G25" s="117">
        <v>5.8</v>
      </c>
      <c r="H25" s="117">
        <v>12.4</v>
      </c>
      <c r="I25" s="117">
        <v>20.8</v>
      </c>
      <c r="J25" s="289"/>
      <c r="K25" s="307">
        <f t="shared" si="1"/>
        <v>58.7</v>
      </c>
      <c r="L25" s="289"/>
      <c r="M25" s="289"/>
      <c r="N25" s="289"/>
      <c r="O25" s="289"/>
      <c r="P25" s="289"/>
      <c r="Q25" s="289"/>
    </row>
    <row r="26" spans="1:17" s="17" customFormat="1" ht="19.899999999999999" customHeight="1">
      <c r="A26" s="114" t="s">
        <v>3</v>
      </c>
      <c r="B26" s="119">
        <v>18.399999999999999</v>
      </c>
      <c r="C26" s="119">
        <v>27.5</v>
      </c>
      <c r="D26" s="119">
        <v>0.2</v>
      </c>
      <c r="E26" s="149" t="s">
        <v>50</v>
      </c>
      <c r="F26" s="119">
        <v>1.9000000000000001</v>
      </c>
      <c r="G26" s="119">
        <v>7</v>
      </c>
      <c r="H26" s="119">
        <v>18.439999999999998</v>
      </c>
      <c r="I26" s="119">
        <v>27.9</v>
      </c>
      <c r="J26" s="308"/>
      <c r="K26" s="307">
        <f>C26+E26+G26+I26</f>
        <v>62.4</v>
      </c>
      <c r="L26" s="308"/>
      <c r="M26" s="308"/>
      <c r="N26" s="308"/>
      <c r="O26" s="308"/>
      <c r="P26" s="308"/>
      <c r="Q26" s="308"/>
    </row>
    <row r="27" spans="1:17" s="288" customFormat="1" ht="19.899999999999999" customHeight="1">
      <c r="A27" s="27"/>
      <c r="B27" s="28"/>
      <c r="C27" s="28"/>
      <c r="D27" s="28"/>
      <c r="E27" s="28"/>
      <c r="F27" s="28"/>
      <c r="G27" s="28"/>
      <c r="H27" s="28"/>
      <c r="I27" s="63" t="s">
        <v>70</v>
      </c>
      <c r="J27" s="289"/>
      <c r="K27" s="289"/>
      <c r="L27" s="289"/>
      <c r="M27" s="289"/>
      <c r="N27" s="289"/>
      <c r="O27" s="289"/>
      <c r="P27" s="289"/>
      <c r="Q27" s="289"/>
    </row>
    <row r="28" spans="1:17" s="288" customFormat="1" ht="19.899999999999999" customHeight="1">
      <c r="A28" s="28"/>
      <c r="B28" s="28"/>
      <c r="C28" s="28"/>
      <c r="D28" s="28"/>
      <c r="E28" s="28"/>
      <c r="F28" s="83"/>
      <c r="G28" s="83"/>
      <c r="H28" s="28"/>
      <c r="I28" s="28"/>
      <c r="J28" s="289"/>
      <c r="K28" s="289"/>
      <c r="L28" s="289"/>
      <c r="M28" s="289"/>
      <c r="N28" s="289"/>
      <c r="O28" s="289"/>
      <c r="P28" s="289"/>
      <c r="Q28" s="289"/>
    </row>
    <row r="29" spans="1:17" s="288" customFormat="1" ht="19.899999999999999" customHeight="1">
      <c r="A29" s="28"/>
      <c r="B29" s="28"/>
      <c r="C29" s="28"/>
      <c r="D29" s="28"/>
      <c r="E29" s="28"/>
      <c r="F29" s="28"/>
      <c r="G29" s="28"/>
      <c r="H29" s="28"/>
      <c r="I29" s="28"/>
      <c r="J29" s="289"/>
      <c r="K29" s="289"/>
      <c r="L29" s="289"/>
      <c r="M29" s="289"/>
      <c r="N29" s="289"/>
      <c r="O29" s="289"/>
      <c r="P29" s="289"/>
      <c r="Q29" s="289"/>
    </row>
    <row r="30" spans="1:17" ht="20.100000000000001" customHeight="1">
      <c r="A30" s="28"/>
      <c r="B30" s="99"/>
      <c r="C30" s="99"/>
      <c r="D30" s="100"/>
      <c r="E30" s="100"/>
      <c r="F30" s="83"/>
      <c r="G30" s="83"/>
      <c r="H30" s="83"/>
      <c r="I30" s="83"/>
      <c r="J30" s="313"/>
      <c r="K30" s="313"/>
      <c r="L30" s="313"/>
      <c r="M30" s="313"/>
      <c r="N30" s="313"/>
      <c r="O30" s="313"/>
      <c r="P30" s="313"/>
      <c r="Q30" s="313"/>
    </row>
    <row r="31" spans="1:17" ht="21" customHeight="1">
      <c r="A31" s="83"/>
      <c r="B31" s="83"/>
      <c r="C31" s="83"/>
      <c r="D31" s="83"/>
      <c r="E31" s="83"/>
      <c r="F31" s="83"/>
      <c r="G31" s="83"/>
      <c r="H31" s="83"/>
      <c r="I31" s="83"/>
      <c r="J31" s="313"/>
      <c r="K31" s="313"/>
      <c r="L31" s="313"/>
      <c r="M31" s="313"/>
      <c r="N31" s="313"/>
      <c r="O31" s="313"/>
      <c r="P31" s="313"/>
      <c r="Q31" s="313"/>
    </row>
    <row r="32" spans="1:17" ht="16.149999999999999" customHeight="1">
      <c r="A32" s="83"/>
      <c r="B32" s="101"/>
      <c r="C32" s="83"/>
      <c r="D32" s="83"/>
      <c r="E32" s="83"/>
      <c r="F32" s="83"/>
      <c r="G32" s="83"/>
      <c r="H32" s="83"/>
      <c r="I32" s="83"/>
      <c r="J32" s="313"/>
      <c r="K32" s="313"/>
      <c r="L32" s="313"/>
      <c r="M32" s="313"/>
      <c r="N32" s="313"/>
      <c r="O32" s="313"/>
      <c r="P32" s="313"/>
      <c r="Q32" s="313"/>
    </row>
    <row r="33" spans="1:17" ht="38.25">
      <c r="A33" s="83"/>
      <c r="B33" s="83"/>
      <c r="C33" s="83"/>
      <c r="D33" s="83"/>
      <c r="E33" s="83"/>
      <c r="F33" s="83"/>
      <c r="G33" s="83"/>
      <c r="H33" s="83"/>
      <c r="I33" s="83"/>
      <c r="J33" s="313"/>
      <c r="K33" s="313"/>
      <c r="L33" s="314" t="s">
        <v>42</v>
      </c>
      <c r="M33" s="314" t="s">
        <v>43</v>
      </c>
      <c r="N33" s="315" t="s">
        <v>44</v>
      </c>
      <c r="O33" s="315" t="s">
        <v>76</v>
      </c>
      <c r="P33" s="313"/>
      <c r="Q33" s="313"/>
    </row>
    <row r="34" spans="1:17" ht="24" customHeight="1">
      <c r="A34" s="83"/>
      <c r="B34" s="83"/>
      <c r="C34" s="83"/>
      <c r="D34" s="83"/>
      <c r="E34" s="83"/>
      <c r="F34" s="83"/>
      <c r="G34" s="83"/>
      <c r="H34" s="83"/>
      <c r="I34" s="83"/>
      <c r="J34" s="313"/>
      <c r="K34" s="303" t="s">
        <v>82</v>
      </c>
      <c r="L34" s="313">
        <f t="shared" ref="L34:L40" si="3">C13</f>
        <v>29.3</v>
      </c>
      <c r="M34" s="316" t="str">
        <f t="shared" ref="M34:M40" si="4">E13</f>
        <v>-</v>
      </c>
      <c r="N34" s="313">
        <f t="shared" ref="N34:N40" si="5">G13</f>
        <v>5.9</v>
      </c>
      <c r="O34" s="313">
        <f t="shared" ref="O34:O40" si="6">I13</f>
        <v>21.4</v>
      </c>
      <c r="P34" s="313"/>
      <c r="Q34" s="313"/>
    </row>
    <row r="35" spans="1:17">
      <c r="A35" s="83"/>
      <c r="B35" s="83"/>
      <c r="C35" s="83"/>
      <c r="D35" s="83"/>
      <c r="E35" s="83"/>
      <c r="F35" s="83"/>
      <c r="G35" s="83"/>
      <c r="H35" s="83"/>
      <c r="I35" s="83"/>
      <c r="J35" s="313"/>
      <c r="K35" s="303" t="s">
        <v>81</v>
      </c>
      <c r="L35" s="313">
        <f t="shared" si="3"/>
        <v>28</v>
      </c>
      <c r="M35" s="316" t="str">
        <f t="shared" si="4"/>
        <v>-</v>
      </c>
      <c r="N35" s="313">
        <f t="shared" si="5"/>
        <v>5.9</v>
      </c>
      <c r="O35" s="313">
        <f t="shared" si="6"/>
        <v>30.9</v>
      </c>
      <c r="P35" s="313"/>
      <c r="Q35" s="313"/>
    </row>
    <row r="36" spans="1:17">
      <c r="A36" s="83"/>
      <c r="B36" s="83"/>
      <c r="C36" s="83"/>
      <c r="D36" s="83"/>
      <c r="E36" s="83"/>
      <c r="F36" s="83"/>
      <c r="G36" s="83"/>
      <c r="H36" s="83"/>
      <c r="I36" s="83"/>
      <c r="J36" s="302"/>
      <c r="K36" s="289" t="s">
        <v>84</v>
      </c>
      <c r="L36" s="313">
        <f t="shared" si="3"/>
        <v>23.3</v>
      </c>
      <c r="M36" s="316" t="str">
        <f t="shared" si="4"/>
        <v>-</v>
      </c>
      <c r="N36" s="313">
        <f t="shared" si="5"/>
        <v>7.7</v>
      </c>
      <c r="O36" s="313">
        <f t="shared" si="6"/>
        <v>51.6</v>
      </c>
      <c r="P36" s="313"/>
      <c r="Q36" s="313"/>
    </row>
    <row r="37" spans="1:17">
      <c r="A37" s="83"/>
      <c r="B37" s="83"/>
      <c r="C37" s="83"/>
      <c r="D37" s="83"/>
      <c r="E37" s="83"/>
      <c r="F37" s="83"/>
      <c r="G37" s="83"/>
      <c r="H37" s="83"/>
      <c r="I37" s="83"/>
      <c r="J37" s="302"/>
      <c r="K37" s="289" t="s">
        <v>83</v>
      </c>
      <c r="L37" s="313">
        <f t="shared" si="3"/>
        <v>24</v>
      </c>
      <c r="M37" s="316" t="str">
        <f t="shared" si="4"/>
        <v>-</v>
      </c>
      <c r="N37" s="313">
        <f t="shared" si="5"/>
        <v>8.6</v>
      </c>
      <c r="O37" s="313">
        <f t="shared" si="6"/>
        <v>38</v>
      </c>
      <c r="P37" s="313"/>
      <c r="Q37" s="313"/>
    </row>
    <row r="38" spans="1:17">
      <c r="A38" s="83"/>
      <c r="B38" s="83"/>
      <c r="C38" s="83"/>
      <c r="D38" s="83"/>
      <c r="E38" s="83"/>
      <c r="F38" s="83"/>
      <c r="G38" s="83"/>
      <c r="H38" s="83"/>
      <c r="I38" s="83"/>
      <c r="J38" s="302"/>
      <c r="K38" s="289" t="s">
        <v>85</v>
      </c>
      <c r="L38" s="313">
        <f t="shared" si="3"/>
        <v>17.5</v>
      </c>
      <c r="M38" s="316" t="str">
        <f t="shared" si="4"/>
        <v>-</v>
      </c>
      <c r="N38" s="313">
        <f t="shared" si="5"/>
        <v>4.0999999999999996</v>
      </c>
      <c r="O38" s="313">
        <f t="shared" si="6"/>
        <v>55.9</v>
      </c>
      <c r="P38" s="313"/>
      <c r="Q38" s="313"/>
    </row>
    <row r="39" spans="1:17">
      <c r="A39" s="28"/>
      <c r="B39" s="99"/>
      <c r="C39" s="99"/>
      <c r="D39" s="100"/>
      <c r="E39" s="100"/>
      <c r="F39" s="83"/>
      <c r="G39" s="83"/>
      <c r="H39" s="83"/>
      <c r="I39" s="83"/>
      <c r="J39" s="302"/>
      <c r="K39" s="302" t="s">
        <v>86</v>
      </c>
      <c r="L39" s="313">
        <f t="shared" si="3"/>
        <v>39.1</v>
      </c>
      <c r="M39" s="316" t="str">
        <f t="shared" si="4"/>
        <v>#</v>
      </c>
      <c r="N39" s="313">
        <f t="shared" si="5"/>
        <v>8.1999999999999993</v>
      </c>
      <c r="O39" s="313">
        <f t="shared" si="6"/>
        <v>66.3</v>
      </c>
      <c r="P39" s="313"/>
      <c r="Q39" s="313"/>
    </row>
    <row r="40" spans="1:17">
      <c r="A40" s="28"/>
      <c r="B40" s="28"/>
      <c r="C40" s="28"/>
      <c r="D40" s="28"/>
      <c r="E40" s="28"/>
      <c r="F40" s="83"/>
      <c r="G40" s="83"/>
      <c r="H40" s="83"/>
      <c r="I40" s="83"/>
      <c r="J40" s="303"/>
      <c r="K40" s="302" t="s">
        <v>87</v>
      </c>
      <c r="L40" s="313">
        <f t="shared" si="3"/>
        <v>49.7</v>
      </c>
      <c r="M40" s="316">
        <f t="shared" si="4"/>
        <v>0.1</v>
      </c>
      <c r="N40" s="313">
        <f t="shared" si="5"/>
        <v>15.5</v>
      </c>
      <c r="O40" s="313">
        <f t="shared" si="6"/>
        <v>54.4</v>
      </c>
      <c r="P40" s="313"/>
      <c r="Q40" s="313"/>
    </row>
    <row r="41" spans="1:17">
      <c r="A41" s="102"/>
      <c r="B41" s="102"/>
      <c r="C41" s="102"/>
      <c r="D41" s="102"/>
      <c r="E41" s="102"/>
      <c r="F41" s="83"/>
      <c r="G41" s="83"/>
      <c r="H41" s="83"/>
      <c r="I41" s="83"/>
      <c r="J41" s="303"/>
      <c r="K41" s="302" t="s">
        <v>89</v>
      </c>
      <c r="L41" s="313">
        <f t="shared" ref="L41:L46" si="7">C21</f>
        <v>55.6</v>
      </c>
      <c r="M41" s="316">
        <f t="shared" ref="M41:M46" si="8">E21</f>
        <v>0.1</v>
      </c>
      <c r="N41" s="313">
        <f t="shared" ref="N41:N46" si="9">G21</f>
        <v>7.6</v>
      </c>
      <c r="O41" s="313">
        <f t="shared" ref="O41:O46" si="10">I21</f>
        <v>57.5</v>
      </c>
      <c r="P41" s="313"/>
      <c r="Q41" s="313"/>
    </row>
    <row r="42" spans="1:17">
      <c r="A42" s="83"/>
      <c r="B42" s="83"/>
      <c r="C42" s="83"/>
      <c r="D42" s="83"/>
      <c r="E42" s="83"/>
      <c r="F42" s="83"/>
      <c r="G42" s="83"/>
      <c r="H42" s="83"/>
      <c r="I42" s="83"/>
      <c r="J42" s="303"/>
      <c r="K42" s="302" t="s">
        <v>90</v>
      </c>
      <c r="L42" s="313">
        <f t="shared" si="7"/>
        <v>57.1</v>
      </c>
      <c r="M42" s="316">
        <f t="shared" si="8"/>
        <v>0.1</v>
      </c>
      <c r="N42" s="313">
        <f t="shared" si="9"/>
        <v>12</v>
      </c>
      <c r="O42" s="313">
        <f t="shared" si="10"/>
        <v>43.2</v>
      </c>
      <c r="P42" s="313"/>
      <c r="Q42" s="313"/>
    </row>
    <row r="43" spans="1:17" ht="16.5" customHeight="1">
      <c r="A43" s="83"/>
      <c r="B43" s="83"/>
      <c r="C43" s="83"/>
      <c r="D43" s="83"/>
      <c r="E43" s="83"/>
      <c r="F43" s="83"/>
      <c r="G43" s="83"/>
      <c r="H43" s="83"/>
      <c r="I43" s="83"/>
      <c r="J43" s="303"/>
      <c r="K43" s="303" t="s">
        <v>91</v>
      </c>
      <c r="L43" s="313">
        <f t="shared" si="7"/>
        <v>71</v>
      </c>
      <c r="M43" s="316">
        <f t="shared" si="8"/>
        <v>0.1</v>
      </c>
      <c r="N43" s="313">
        <f t="shared" si="9"/>
        <v>12</v>
      </c>
      <c r="O43" s="313">
        <f t="shared" si="10"/>
        <v>53</v>
      </c>
      <c r="P43" s="313"/>
      <c r="Q43" s="313"/>
    </row>
    <row r="44" spans="1:17" ht="16.5" customHeight="1">
      <c r="A44" s="83"/>
      <c r="B44" s="83"/>
      <c r="C44" s="83"/>
      <c r="D44" s="83"/>
      <c r="E44" s="83"/>
      <c r="F44" s="83"/>
      <c r="G44" s="83"/>
      <c r="H44" s="83"/>
      <c r="I44" s="83"/>
      <c r="J44" s="303"/>
      <c r="K44" s="303" t="s">
        <v>93</v>
      </c>
      <c r="L44" s="313">
        <f t="shared" si="7"/>
        <v>48.2</v>
      </c>
      <c r="M44" s="316">
        <f t="shared" si="8"/>
        <v>0.1</v>
      </c>
      <c r="N44" s="313">
        <f t="shared" si="9"/>
        <v>9</v>
      </c>
      <c r="O44" s="313">
        <f t="shared" si="10"/>
        <v>33.4</v>
      </c>
      <c r="P44" s="313"/>
      <c r="Q44" s="313"/>
    </row>
    <row r="45" spans="1:17" ht="16.149999999999999" customHeight="1">
      <c r="A45" s="83"/>
      <c r="B45" s="83"/>
      <c r="C45" s="83"/>
      <c r="D45" s="83"/>
      <c r="E45" s="83"/>
      <c r="F45" s="83"/>
      <c r="G45" s="83"/>
      <c r="H45" s="83"/>
      <c r="I45" s="83"/>
      <c r="J45" s="289"/>
      <c r="K45" s="303" t="s">
        <v>99</v>
      </c>
      <c r="L45" s="313">
        <f t="shared" si="7"/>
        <v>32</v>
      </c>
      <c r="M45" s="316">
        <f t="shared" si="8"/>
        <v>0.1</v>
      </c>
      <c r="N45" s="313">
        <f t="shared" si="9"/>
        <v>5.8</v>
      </c>
      <c r="O45" s="313">
        <f t="shared" si="10"/>
        <v>20.8</v>
      </c>
      <c r="P45" s="313"/>
      <c r="Q45" s="313"/>
    </row>
    <row r="46" spans="1:17" ht="15.6" customHeight="1">
      <c r="A46" s="83"/>
      <c r="B46" s="83"/>
      <c r="C46" s="83"/>
      <c r="D46" s="83"/>
      <c r="E46" s="83"/>
      <c r="F46" s="83"/>
      <c r="G46" s="83"/>
      <c r="H46" s="83"/>
      <c r="I46" s="83"/>
      <c r="J46" s="289"/>
      <c r="K46" s="303" t="s">
        <v>103</v>
      </c>
      <c r="L46" s="313">
        <f t="shared" si="7"/>
        <v>27.5</v>
      </c>
      <c r="M46" s="316" t="str">
        <f t="shared" si="8"/>
        <v>#</v>
      </c>
      <c r="N46" s="313">
        <f t="shared" si="9"/>
        <v>7</v>
      </c>
      <c r="O46" s="313">
        <f t="shared" si="10"/>
        <v>27.9</v>
      </c>
      <c r="P46" s="313"/>
      <c r="Q46" s="313"/>
    </row>
    <row r="47" spans="1:17">
      <c r="A47" s="83"/>
      <c r="B47" s="83"/>
      <c r="C47" s="83"/>
      <c r="D47" s="83"/>
      <c r="E47" s="83"/>
      <c r="F47" s="83"/>
      <c r="G47" s="83"/>
      <c r="H47" s="83"/>
      <c r="I47" s="83"/>
      <c r="J47" s="289"/>
      <c r="K47" s="313"/>
      <c r="L47" s="313"/>
      <c r="M47" s="313"/>
      <c r="N47" s="313"/>
      <c r="O47" s="313"/>
      <c r="P47" s="313"/>
      <c r="Q47" s="313"/>
    </row>
    <row r="48" spans="1:17">
      <c r="A48" s="83"/>
      <c r="B48" s="83"/>
      <c r="C48" s="83"/>
      <c r="D48" s="83"/>
      <c r="E48" s="83"/>
      <c r="F48" s="83"/>
      <c r="G48" s="83"/>
      <c r="H48" s="83"/>
      <c r="I48" s="83"/>
      <c r="J48" s="302"/>
      <c r="K48" s="313"/>
      <c r="L48" s="313"/>
      <c r="M48" s="313"/>
      <c r="N48" s="313"/>
      <c r="O48" s="313"/>
      <c r="P48" s="313"/>
      <c r="Q48" s="313"/>
    </row>
    <row r="49" spans="1:17">
      <c r="A49" s="83"/>
      <c r="B49" s="83"/>
      <c r="C49" s="83"/>
      <c r="D49" s="83"/>
      <c r="E49" s="83"/>
      <c r="F49" s="83"/>
      <c r="G49" s="83"/>
      <c r="H49" s="83"/>
      <c r="I49" s="83"/>
      <c r="J49" s="313"/>
      <c r="K49" s="313"/>
      <c r="L49" s="313"/>
      <c r="M49" s="313"/>
      <c r="N49" s="313"/>
      <c r="O49" s="313"/>
      <c r="P49" s="313"/>
      <c r="Q49" s="313"/>
    </row>
  </sheetData>
  <mergeCells count="6">
    <mergeCell ref="A2:I2"/>
    <mergeCell ref="H6:I7"/>
    <mergeCell ref="A6:A8"/>
    <mergeCell ref="D6:E7"/>
    <mergeCell ref="F6:G7"/>
    <mergeCell ref="B6:C7"/>
  </mergeCells>
  <phoneticPr fontId="0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69"/>
  <sheetViews>
    <sheetView showGridLines="0" zoomScaleNormal="100" workbookViewId="0">
      <selection activeCell="XFD1048576" sqref="XFD1048576"/>
    </sheetView>
  </sheetViews>
  <sheetFormatPr defaultColWidth="7.75" defaultRowHeight="12.75"/>
  <cols>
    <col min="1" max="1" width="14.375" style="12" customWidth="1"/>
    <col min="2" max="2" width="10.25" style="12" customWidth="1"/>
    <col min="3" max="3" width="10.375" style="12" customWidth="1"/>
    <col min="4" max="4" width="12.375" style="12" customWidth="1"/>
    <col min="5" max="5" width="7.875" style="12" customWidth="1"/>
    <col min="6" max="6" width="12.375" style="12" customWidth="1"/>
    <col min="7" max="7" width="10.75" style="41" customWidth="1"/>
    <col min="8" max="8" width="11.875" style="12" customWidth="1"/>
    <col min="9" max="9" width="10.625" style="12" customWidth="1"/>
    <col min="10" max="10" width="9.375" style="18" customWidth="1"/>
    <col min="11" max="11" width="13.875" style="18" customWidth="1"/>
    <col min="12" max="12" width="12.75" style="18" customWidth="1"/>
    <col min="13" max="13" width="15.25" style="18" bestFit="1" customWidth="1"/>
    <col min="14" max="16384" width="7.75" style="18"/>
  </cols>
  <sheetData>
    <row r="1" spans="1:16" ht="15.75" customHeight="1">
      <c r="I1" s="170" t="s">
        <v>109</v>
      </c>
    </row>
    <row r="2" spans="1:16" ht="15.75" customHeight="1">
      <c r="A2" s="219" t="s">
        <v>112</v>
      </c>
      <c r="B2" s="220"/>
      <c r="C2" s="220"/>
      <c r="D2" s="220"/>
      <c r="E2" s="220"/>
      <c r="F2" s="220"/>
      <c r="G2" s="220"/>
      <c r="H2" s="220"/>
      <c r="I2" s="220"/>
    </row>
    <row r="3" spans="1:16" s="288" customFormat="1" ht="15.75" customHeight="1">
      <c r="A3" s="2" t="s">
        <v>113</v>
      </c>
      <c r="B3" s="3"/>
      <c r="C3" s="3"/>
      <c r="D3" s="3"/>
      <c r="E3" s="3"/>
      <c r="F3" s="3"/>
    </row>
    <row r="4" spans="1:16" s="288" customFormat="1" ht="15.75" customHeight="1">
      <c r="A4" s="287" t="s">
        <v>114</v>
      </c>
      <c r="B4" s="3"/>
      <c r="C4" s="3"/>
      <c r="D4" s="3"/>
      <c r="E4" s="3"/>
      <c r="F4" s="3"/>
    </row>
    <row r="5" spans="1:16" s="288" customFormat="1" ht="15.75" customHeight="1">
      <c r="A5" s="287"/>
      <c r="B5" s="3"/>
      <c r="C5" s="3"/>
      <c r="D5" s="3"/>
      <c r="E5" s="3"/>
      <c r="F5" s="3"/>
    </row>
    <row r="6" spans="1:16" ht="22.9" customHeight="1">
      <c r="A6" s="221" t="s">
        <v>0</v>
      </c>
      <c r="B6" s="224" t="s">
        <v>45</v>
      </c>
      <c r="C6" s="225"/>
      <c r="D6" s="224" t="s">
        <v>46</v>
      </c>
      <c r="E6" s="232"/>
      <c r="F6" s="237" t="s">
        <v>47</v>
      </c>
      <c r="G6" s="238"/>
      <c r="H6" s="224" t="s">
        <v>48</v>
      </c>
      <c r="I6" s="225"/>
    </row>
    <row r="7" spans="1:16" ht="19.899999999999999" customHeight="1">
      <c r="A7" s="222"/>
      <c r="B7" s="230" t="s">
        <v>72</v>
      </c>
      <c r="C7" s="233" t="s">
        <v>17</v>
      </c>
      <c r="D7" s="230" t="s">
        <v>49</v>
      </c>
      <c r="E7" s="230" t="s">
        <v>17</v>
      </c>
      <c r="F7" s="235" t="s">
        <v>49</v>
      </c>
      <c r="G7" s="235" t="s">
        <v>17</v>
      </c>
      <c r="H7" s="226" t="s">
        <v>49</v>
      </c>
      <c r="I7" s="228" t="s">
        <v>17</v>
      </c>
    </row>
    <row r="8" spans="1:16" ht="34.9" customHeight="1">
      <c r="A8" s="223"/>
      <c r="B8" s="231"/>
      <c r="C8" s="234"/>
      <c r="D8" s="231"/>
      <c r="E8" s="231"/>
      <c r="F8" s="236"/>
      <c r="G8" s="236"/>
      <c r="H8" s="227"/>
      <c r="I8" s="229"/>
    </row>
    <row r="9" spans="1:16" s="288" customFormat="1" ht="36" customHeight="1">
      <c r="A9" s="66" t="s">
        <v>101</v>
      </c>
      <c r="B9" s="133">
        <v>17.7</v>
      </c>
      <c r="C9" s="133">
        <v>71</v>
      </c>
      <c r="D9" s="141" t="s">
        <v>13</v>
      </c>
      <c r="E9" s="141" t="s">
        <v>13</v>
      </c>
      <c r="F9" s="133">
        <v>13.7</v>
      </c>
      <c r="G9" s="133">
        <v>23</v>
      </c>
      <c r="H9" s="120" t="s">
        <v>13</v>
      </c>
      <c r="I9" s="142" t="s">
        <v>13</v>
      </c>
      <c r="K9" s="307">
        <f>SUM(C9,G9)</f>
        <v>94</v>
      </c>
      <c r="L9" s="289"/>
      <c r="M9" s="289"/>
      <c r="N9" s="289"/>
      <c r="O9" s="289"/>
      <c r="P9" s="289"/>
    </row>
    <row r="10" spans="1:16" s="288" customFormat="1" ht="36" customHeight="1">
      <c r="A10" s="69" t="s">
        <v>100</v>
      </c>
      <c r="B10" s="134">
        <v>14</v>
      </c>
      <c r="C10" s="134">
        <v>66.7</v>
      </c>
      <c r="D10" s="143" t="s">
        <v>13</v>
      </c>
      <c r="E10" s="134" t="s">
        <v>13</v>
      </c>
      <c r="F10" s="134">
        <v>38.62075999999999</v>
      </c>
      <c r="G10" s="134">
        <v>30.5</v>
      </c>
      <c r="H10" s="144" t="s">
        <v>13</v>
      </c>
      <c r="I10" s="145" t="s">
        <v>13</v>
      </c>
      <c r="K10" s="307">
        <f>SUM(C10,G10)</f>
        <v>97.2</v>
      </c>
      <c r="L10" s="289"/>
      <c r="M10" s="289"/>
      <c r="N10" s="289"/>
      <c r="O10" s="289"/>
      <c r="P10" s="289"/>
    </row>
    <row r="11" spans="1:16" s="288" customFormat="1" ht="36" customHeight="1">
      <c r="A11" s="66" t="s">
        <v>104</v>
      </c>
      <c r="B11" s="133">
        <f>SUM(B24:B26)</f>
        <v>4.1599542999999999</v>
      </c>
      <c r="C11" s="133">
        <f>SUM(C24:C26)</f>
        <v>22.3</v>
      </c>
      <c r="D11" s="133" t="s">
        <v>13</v>
      </c>
      <c r="E11" s="133" t="s">
        <v>13</v>
      </c>
      <c r="F11" s="133">
        <f t="shared" ref="F11:G11" si="0">SUM(F24:F26)</f>
        <v>7.5962399999999999</v>
      </c>
      <c r="G11" s="133">
        <f t="shared" si="0"/>
        <v>10</v>
      </c>
      <c r="H11" s="133" t="s">
        <v>13</v>
      </c>
      <c r="I11" s="133" t="s">
        <v>13</v>
      </c>
      <c r="K11" s="307">
        <f>SUM(C11,G11)</f>
        <v>32.299999999999997</v>
      </c>
      <c r="L11" s="289"/>
      <c r="M11" s="289"/>
      <c r="N11" s="289"/>
      <c r="O11" s="289"/>
      <c r="P11" s="289"/>
    </row>
    <row r="12" spans="1:16" ht="19.899999999999999" customHeight="1">
      <c r="A12" s="30">
        <v>2021</v>
      </c>
      <c r="B12" s="115"/>
      <c r="C12" s="115"/>
      <c r="D12" s="135"/>
      <c r="E12" s="136"/>
      <c r="F12" s="135"/>
      <c r="G12" s="136"/>
      <c r="H12" s="136"/>
      <c r="I12" s="136"/>
      <c r="K12" s="307"/>
      <c r="L12" s="317"/>
      <c r="M12" s="317"/>
      <c r="N12" s="317"/>
      <c r="O12" s="317"/>
      <c r="P12" s="317"/>
    </row>
    <row r="13" spans="1:16" ht="19.899999999999999" customHeight="1">
      <c r="A13" s="68" t="s">
        <v>3</v>
      </c>
      <c r="B13" s="123">
        <v>1.6</v>
      </c>
      <c r="C13" s="123">
        <v>9.1</v>
      </c>
      <c r="D13" s="122" t="s">
        <v>13</v>
      </c>
      <c r="E13" s="123" t="s">
        <v>13</v>
      </c>
      <c r="F13" s="123">
        <v>0.2</v>
      </c>
      <c r="G13" s="123">
        <v>0.3</v>
      </c>
      <c r="H13" s="123" t="s">
        <v>13</v>
      </c>
      <c r="I13" s="123" t="s">
        <v>13</v>
      </c>
      <c r="K13" s="307">
        <f t="shared" ref="K13:K25" si="1">SUM(C13,G13)</f>
        <v>9.4</v>
      </c>
      <c r="L13" s="317"/>
      <c r="M13" s="317"/>
      <c r="N13" s="317"/>
      <c r="O13" s="317"/>
      <c r="P13" s="317"/>
    </row>
    <row r="14" spans="1:16" ht="19.899999999999999" customHeight="1">
      <c r="A14" s="56" t="s">
        <v>6</v>
      </c>
      <c r="B14" s="121">
        <v>2.1</v>
      </c>
      <c r="C14" s="121">
        <v>10.199999999999999</v>
      </c>
      <c r="D14" s="121" t="s">
        <v>13</v>
      </c>
      <c r="E14" s="121" t="s">
        <v>13</v>
      </c>
      <c r="F14" s="124">
        <v>1.1000000000000001</v>
      </c>
      <c r="G14" s="124">
        <v>2.2000000000000002</v>
      </c>
      <c r="H14" s="124" t="s">
        <v>13</v>
      </c>
      <c r="I14" s="124" t="s">
        <v>13</v>
      </c>
      <c r="K14" s="307">
        <f t="shared" si="1"/>
        <v>12.399999999999999</v>
      </c>
      <c r="L14" s="317"/>
      <c r="M14" s="318"/>
      <c r="N14" s="317"/>
      <c r="O14" s="317"/>
      <c r="P14" s="317"/>
    </row>
    <row r="15" spans="1:16" ht="19.899999999999999" customHeight="1">
      <c r="A15" s="71" t="s">
        <v>9</v>
      </c>
      <c r="B15" s="123">
        <v>2</v>
      </c>
      <c r="C15" s="123">
        <v>10</v>
      </c>
      <c r="D15" s="123" t="s">
        <v>13</v>
      </c>
      <c r="E15" s="123" t="s">
        <v>13</v>
      </c>
      <c r="F15" s="123">
        <v>0.9</v>
      </c>
      <c r="G15" s="123">
        <v>1.6</v>
      </c>
      <c r="H15" s="123" t="s">
        <v>13</v>
      </c>
      <c r="I15" s="123" t="s">
        <v>13</v>
      </c>
      <c r="K15" s="307">
        <f t="shared" si="1"/>
        <v>11.6</v>
      </c>
      <c r="L15" s="317"/>
      <c r="M15" s="317"/>
      <c r="N15" s="317"/>
      <c r="O15" s="317"/>
      <c r="P15" s="317"/>
    </row>
    <row r="16" spans="1:16" ht="19.899999999999999" customHeight="1">
      <c r="A16" s="56" t="s">
        <v>10</v>
      </c>
      <c r="B16" s="121">
        <v>1.9</v>
      </c>
      <c r="C16" s="121">
        <v>9.3000000000000007</v>
      </c>
      <c r="D16" s="121" t="s">
        <v>13</v>
      </c>
      <c r="E16" s="121" t="s">
        <v>13</v>
      </c>
      <c r="F16" s="124">
        <v>1</v>
      </c>
      <c r="G16" s="124">
        <v>1.8</v>
      </c>
      <c r="H16" s="124" t="s">
        <v>13</v>
      </c>
      <c r="I16" s="124" t="s">
        <v>13</v>
      </c>
      <c r="K16" s="307">
        <f t="shared" si="1"/>
        <v>11.100000000000001</v>
      </c>
      <c r="L16" s="317"/>
      <c r="M16" s="317"/>
      <c r="N16" s="317"/>
      <c r="O16" s="317"/>
      <c r="P16" s="317"/>
    </row>
    <row r="17" spans="1:16" ht="19.899999999999999" customHeight="1">
      <c r="A17" s="68" t="s">
        <v>11</v>
      </c>
      <c r="B17" s="122">
        <v>0.7</v>
      </c>
      <c r="C17" s="122">
        <v>1.9</v>
      </c>
      <c r="D17" s="122" t="s">
        <v>13</v>
      </c>
      <c r="E17" s="122" t="s">
        <v>13</v>
      </c>
      <c r="F17" s="123">
        <v>1.4</v>
      </c>
      <c r="G17" s="123">
        <v>2.9</v>
      </c>
      <c r="H17" s="123" t="s">
        <v>13</v>
      </c>
      <c r="I17" s="123" t="s">
        <v>13</v>
      </c>
      <c r="K17" s="307">
        <f t="shared" si="1"/>
        <v>4.8</v>
      </c>
      <c r="L17" s="317"/>
      <c r="M17" s="317"/>
      <c r="N17" s="317"/>
      <c r="O17" s="317"/>
      <c r="P17" s="317"/>
    </row>
    <row r="18" spans="1:16" ht="19.899999999999999" customHeight="1">
      <c r="A18" s="56" t="s">
        <v>69</v>
      </c>
      <c r="B18" s="121">
        <v>0.5</v>
      </c>
      <c r="C18" s="121">
        <v>1.5</v>
      </c>
      <c r="D18" s="121" t="s">
        <v>13</v>
      </c>
      <c r="E18" s="121" t="s">
        <v>13</v>
      </c>
      <c r="F18" s="124">
        <v>0.8</v>
      </c>
      <c r="G18" s="124">
        <v>1.7</v>
      </c>
      <c r="H18" s="124" t="s">
        <v>13</v>
      </c>
      <c r="I18" s="124" t="s">
        <v>13</v>
      </c>
      <c r="K18" s="307">
        <f t="shared" si="1"/>
        <v>3.2</v>
      </c>
      <c r="L18" s="317"/>
      <c r="M18" s="317"/>
      <c r="N18" s="317"/>
      <c r="O18" s="317"/>
      <c r="P18" s="317"/>
    </row>
    <row r="19" spans="1:16" ht="19.899999999999999" customHeight="1">
      <c r="A19" s="68" t="s">
        <v>80</v>
      </c>
      <c r="B19" s="122">
        <v>0.6</v>
      </c>
      <c r="C19" s="122">
        <v>1.3</v>
      </c>
      <c r="D19" s="122" t="s">
        <v>13</v>
      </c>
      <c r="E19" s="122" t="s">
        <v>13</v>
      </c>
      <c r="F19" s="123">
        <v>28.2</v>
      </c>
      <c r="G19" s="123">
        <v>9.6999999999999993</v>
      </c>
      <c r="H19" s="123" t="s">
        <v>13</v>
      </c>
      <c r="I19" s="123" t="s">
        <v>13</v>
      </c>
      <c r="K19" s="307">
        <f t="shared" si="1"/>
        <v>11</v>
      </c>
      <c r="L19" s="317"/>
      <c r="M19" s="317"/>
      <c r="N19" s="317"/>
      <c r="O19" s="317"/>
      <c r="P19" s="317"/>
    </row>
    <row r="20" spans="1:16" ht="19.899999999999999" customHeight="1">
      <c r="A20" s="30">
        <v>2022</v>
      </c>
      <c r="B20" s="115"/>
      <c r="C20" s="115"/>
      <c r="D20" s="115"/>
      <c r="E20" s="115"/>
      <c r="F20" s="115"/>
      <c r="G20" s="115"/>
      <c r="H20" s="115"/>
      <c r="I20" s="115"/>
      <c r="K20" s="307">
        <f t="shared" si="1"/>
        <v>0</v>
      </c>
      <c r="L20" s="317"/>
      <c r="M20" s="317"/>
      <c r="N20" s="317"/>
      <c r="O20" s="317"/>
      <c r="P20" s="317"/>
    </row>
    <row r="21" spans="1:16" ht="19.899999999999999" customHeight="1">
      <c r="A21" s="25" t="s">
        <v>74</v>
      </c>
      <c r="B21" s="124">
        <v>0.6</v>
      </c>
      <c r="C21" s="124">
        <v>1.6</v>
      </c>
      <c r="D21" s="124" t="s">
        <v>13</v>
      </c>
      <c r="E21" s="124" t="s">
        <v>13</v>
      </c>
      <c r="F21" s="124">
        <v>1.3</v>
      </c>
      <c r="G21" s="124">
        <v>2.8</v>
      </c>
      <c r="H21" s="124" t="s">
        <v>13</v>
      </c>
      <c r="I21" s="124" t="s">
        <v>13</v>
      </c>
      <c r="K21" s="307">
        <f t="shared" si="1"/>
        <v>4.4000000000000004</v>
      </c>
      <c r="L21" s="317"/>
      <c r="M21" s="317"/>
      <c r="N21" s="317"/>
      <c r="O21" s="317"/>
      <c r="P21" s="317"/>
    </row>
    <row r="22" spans="1:16" ht="19.899999999999999" customHeight="1">
      <c r="A22" s="71" t="s">
        <v>7</v>
      </c>
      <c r="B22" s="123">
        <v>0.5</v>
      </c>
      <c r="C22" s="123">
        <v>3.1</v>
      </c>
      <c r="D22" s="123" t="s">
        <v>13</v>
      </c>
      <c r="E22" s="123" t="s">
        <v>13</v>
      </c>
      <c r="F22" s="123">
        <v>1.9166399999999972</v>
      </c>
      <c r="G22" s="123">
        <v>3.7</v>
      </c>
      <c r="H22" s="123" t="s">
        <v>13</v>
      </c>
      <c r="I22" s="123" t="s">
        <v>13</v>
      </c>
      <c r="K22" s="307">
        <f t="shared" si="1"/>
        <v>6.8000000000000007</v>
      </c>
      <c r="L22" s="317"/>
      <c r="M22" s="317"/>
      <c r="N22" s="317"/>
      <c r="O22" s="317"/>
      <c r="P22" s="317"/>
    </row>
    <row r="23" spans="1:16" s="288" customFormat="1" ht="19.899999999999999" customHeight="1">
      <c r="A23" s="25" t="s">
        <v>1</v>
      </c>
      <c r="B23" s="124">
        <v>1.2</v>
      </c>
      <c r="C23" s="124">
        <v>7.6</v>
      </c>
      <c r="D23" s="124" t="s">
        <v>13</v>
      </c>
      <c r="E23" s="124" t="s">
        <v>13</v>
      </c>
      <c r="F23" s="124">
        <v>0.8</v>
      </c>
      <c r="G23" s="124">
        <v>1.5</v>
      </c>
      <c r="H23" s="124" t="s">
        <v>13</v>
      </c>
      <c r="I23" s="124" t="s">
        <v>13</v>
      </c>
      <c r="K23" s="307">
        <f t="shared" si="1"/>
        <v>9.1</v>
      </c>
      <c r="L23" s="289"/>
      <c r="M23" s="289"/>
      <c r="N23" s="289"/>
      <c r="O23" s="289"/>
      <c r="P23" s="289"/>
    </row>
    <row r="24" spans="1:16" ht="19.899999999999999" customHeight="1">
      <c r="A24" s="71" t="s">
        <v>5</v>
      </c>
      <c r="B24" s="123">
        <v>0.45995429999999998</v>
      </c>
      <c r="C24" s="123">
        <v>2.8</v>
      </c>
      <c r="D24" s="123" t="s">
        <v>13</v>
      </c>
      <c r="E24" s="123" t="s">
        <v>13</v>
      </c>
      <c r="F24" s="123">
        <v>1.0962399999999997</v>
      </c>
      <c r="G24" s="123">
        <v>2.2999999999999998</v>
      </c>
      <c r="H24" s="123" t="s">
        <v>13</v>
      </c>
      <c r="I24" s="123" t="s">
        <v>13</v>
      </c>
      <c r="K24" s="307">
        <f t="shared" ref="K24" si="2">SUM(C24,G24)</f>
        <v>5.0999999999999996</v>
      </c>
      <c r="L24" s="317"/>
      <c r="M24" s="317"/>
      <c r="N24" s="317"/>
      <c r="O24" s="317"/>
      <c r="P24" s="317"/>
    </row>
    <row r="25" spans="1:16" ht="19.899999999999999" customHeight="1">
      <c r="A25" s="25" t="s">
        <v>2</v>
      </c>
      <c r="B25" s="124">
        <v>1.7</v>
      </c>
      <c r="C25" s="124">
        <v>8.6999999999999993</v>
      </c>
      <c r="D25" s="124" t="s">
        <v>13</v>
      </c>
      <c r="E25" s="124" t="s">
        <v>13</v>
      </c>
      <c r="F25" s="124">
        <v>5.3</v>
      </c>
      <c r="G25" s="124">
        <v>5.0999999999999996</v>
      </c>
      <c r="H25" s="124" t="s">
        <v>13</v>
      </c>
      <c r="I25" s="124" t="s">
        <v>13</v>
      </c>
      <c r="K25" s="307">
        <f t="shared" si="1"/>
        <v>13.799999999999999</v>
      </c>
      <c r="L25" s="317"/>
      <c r="M25" s="317"/>
      <c r="N25" s="317"/>
      <c r="O25" s="317"/>
      <c r="P25" s="317"/>
    </row>
    <row r="26" spans="1:16" ht="19.899999999999999" customHeight="1">
      <c r="A26" s="114" t="s">
        <v>3</v>
      </c>
      <c r="B26" s="125">
        <v>2</v>
      </c>
      <c r="C26" s="125">
        <v>10.8</v>
      </c>
      <c r="D26" s="125" t="s">
        <v>13</v>
      </c>
      <c r="E26" s="125" t="s">
        <v>13</v>
      </c>
      <c r="F26" s="125">
        <v>1.2</v>
      </c>
      <c r="G26" s="125">
        <v>2.6</v>
      </c>
      <c r="H26" s="125" t="s">
        <v>13</v>
      </c>
      <c r="I26" s="125" t="s">
        <v>13</v>
      </c>
      <c r="K26" s="307">
        <f>SUM(C26,G26)</f>
        <v>13.4</v>
      </c>
      <c r="L26" s="317"/>
      <c r="M26" s="317"/>
      <c r="N26" s="317"/>
      <c r="O26" s="317"/>
      <c r="P26" s="317"/>
    </row>
    <row r="27" spans="1:16" ht="19.899999999999999" customHeight="1">
      <c r="A27" s="84"/>
      <c r="B27" s="84"/>
      <c r="C27" s="84"/>
      <c r="D27" s="84"/>
      <c r="E27" s="84"/>
      <c r="F27" s="84"/>
      <c r="G27" s="103"/>
      <c r="H27" s="84"/>
      <c r="I27" s="104" t="s">
        <v>67</v>
      </c>
      <c r="J27" s="319"/>
      <c r="K27" s="317"/>
      <c r="L27" s="317"/>
      <c r="M27" s="317"/>
      <c r="N27" s="317"/>
      <c r="O27" s="317"/>
      <c r="P27" s="317"/>
    </row>
    <row r="28" spans="1:16" s="288" customFormat="1" ht="19.899999999999999" customHeight="1">
      <c r="A28" s="103"/>
      <c r="B28" s="84"/>
      <c r="C28" s="84"/>
      <c r="D28" s="103"/>
      <c r="E28" s="103"/>
      <c r="F28" s="84"/>
      <c r="G28" s="103"/>
      <c r="H28" s="84"/>
      <c r="I28" s="42"/>
      <c r="J28" s="18"/>
      <c r="K28" s="289"/>
      <c r="L28" s="289"/>
      <c r="M28" s="289"/>
      <c r="N28" s="289"/>
      <c r="O28" s="289"/>
      <c r="P28" s="289"/>
    </row>
    <row r="29" spans="1:16" s="288" customFormat="1" ht="19.899999999999999" customHeight="1">
      <c r="A29" s="105"/>
      <c r="B29" s="105"/>
      <c r="C29" s="105"/>
      <c r="D29" s="105"/>
      <c r="E29" s="105"/>
      <c r="F29" s="84"/>
      <c r="G29" s="103"/>
      <c r="H29" s="84"/>
      <c r="I29" s="84"/>
      <c r="J29" s="18"/>
      <c r="K29" s="289"/>
      <c r="L29" s="289"/>
      <c r="M29" s="289"/>
      <c r="N29" s="289"/>
      <c r="O29" s="289"/>
      <c r="P29" s="289"/>
    </row>
    <row r="30" spans="1:16" s="288" customFormat="1" ht="19.899999999999999" customHeight="1">
      <c r="A30" s="84"/>
      <c r="B30" s="84"/>
      <c r="C30" s="84"/>
      <c r="D30" s="84"/>
      <c r="E30" s="84"/>
      <c r="F30" s="84"/>
      <c r="G30" s="103"/>
      <c r="H30" s="84"/>
      <c r="I30" s="84"/>
      <c r="J30" s="18"/>
      <c r="K30" s="289"/>
      <c r="L30" s="289"/>
      <c r="M30" s="289"/>
      <c r="N30" s="289"/>
      <c r="O30" s="289"/>
      <c r="P30" s="289"/>
    </row>
    <row r="31" spans="1:16" ht="15" customHeight="1">
      <c r="A31" s="84"/>
      <c r="B31" s="84"/>
      <c r="C31" s="84"/>
      <c r="D31" s="84"/>
      <c r="E31" s="84"/>
      <c r="F31" s="84"/>
      <c r="G31" s="103"/>
      <c r="H31" s="84"/>
      <c r="I31" s="84"/>
      <c r="K31" s="317"/>
      <c r="L31" s="317"/>
      <c r="M31" s="317"/>
      <c r="N31" s="317"/>
      <c r="O31" s="317"/>
      <c r="P31" s="317"/>
    </row>
    <row r="32" spans="1:16" ht="16.149999999999999" customHeight="1">
      <c r="A32" s="84"/>
      <c r="B32" s="84"/>
      <c r="C32" s="84"/>
      <c r="D32" s="84"/>
      <c r="E32" s="84"/>
      <c r="F32" s="84"/>
      <c r="G32" s="103"/>
      <c r="H32" s="84"/>
      <c r="I32" s="84"/>
      <c r="K32" s="317"/>
      <c r="L32" s="317"/>
      <c r="M32" s="317"/>
      <c r="N32" s="317"/>
      <c r="O32" s="317"/>
      <c r="P32" s="317"/>
    </row>
    <row r="33" spans="1:16" ht="15.6" customHeight="1">
      <c r="A33" s="84"/>
      <c r="B33" s="84"/>
      <c r="C33" s="84"/>
      <c r="D33" s="84"/>
      <c r="E33" s="84"/>
      <c r="F33" s="84"/>
      <c r="G33" s="103"/>
      <c r="H33" s="84"/>
      <c r="I33" s="84"/>
      <c r="K33" s="317"/>
      <c r="L33" s="317"/>
      <c r="M33" s="317"/>
      <c r="N33" s="317"/>
      <c r="O33" s="317"/>
      <c r="P33" s="317"/>
    </row>
    <row r="34" spans="1:16">
      <c r="A34" s="84"/>
      <c r="B34" s="84"/>
      <c r="C34" s="84"/>
      <c r="D34" s="84"/>
      <c r="E34" s="84"/>
      <c r="F34" s="84"/>
      <c r="G34" s="103"/>
      <c r="H34" s="84"/>
      <c r="I34" s="84"/>
      <c r="K34" s="317"/>
      <c r="L34" s="317"/>
      <c r="M34" s="317"/>
      <c r="N34" s="317"/>
      <c r="O34" s="317"/>
      <c r="P34" s="317"/>
    </row>
    <row r="35" spans="1:16">
      <c r="A35" s="84"/>
      <c r="B35" s="84"/>
      <c r="C35" s="84"/>
      <c r="D35" s="84"/>
      <c r="E35" s="84"/>
      <c r="F35" s="84"/>
      <c r="G35" s="103"/>
      <c r="H35" s="84"/>
      <c r="I35" s="84"/>
      <c r="K35" s="317"/>
      <c r="L35" s="318" t="s">
        <v>51</v>
      </c>
      <c r="M35" s="318" t="s">
        <v>52</v>
      </c>
      <c r="N35" s="318" t="s">
        <v>53</v>
      </c>
      <c r="O35" s="317"/>
      <c r="P35" s="317"/>
    </row>
    <row r="36" spans="1:16">
      <c r="A36" s="84"/>
      <c r="B36" s="84"/>
      <c r="C36" s="84"/>
      <c r="D36" s="84"/>
      <c r="E36" s="84"/>
      <c r="F36" s="84"/>
      <c r="G36" s="103"/>
      <c r="H36" s="84"/>
      <c r="I36" s="84"/>
      <c r="K36" s="303" t="s">
        <v>82</v>
      </c>
      <c r="L36" s="320" t="str">
        <f t="shared" ref="L36:L42" si="3">E13</f>
        <v>-</v>
      </c>
      <c r="M36" s="320">
        <f t="shared" ref="M36:M42" si="4">G13</f>
        <v>0.3</v>
      </c>
      <c r="N36" s="320" t="str">
        <f t="shared" ref="N36:N42" si="5">I13</f>
        <v>-</v>
      </c>
      <c r="O36" s="317"/>
      <c r="P36" s="317"/>
    </row>
    <row r="37" spans="1:16">
      <c r="A37" s="84"/>
      <c r="B37" s="84"/>
      <c r="C37" s="84"/>
      <c r="D37" s="84"/>
      <c r="E37" s="84"/>
      <c r="F37" s="84"/>
      <c r="G37" s="103"/>
      <c r="H37" s="84"/>
      <c r="I37" s="84"/>
      <c r="K37" s="303" t="s">
        <v>81</v>
      </c>
      <c r="L37" s="320" t="str">
        <f t="shared" si="3"/>
        <v>-</v>
      </c>
      <c r="M37" s="320">
        <f t="shared" si="4"/>
        <v>2.2000000000000002</v>
      </c>
      <c r="N37" s="320" t="str">
        <f t="shared" si="5"/>
        <v>-</v>
      </c>
      <c r="O37" s="317"/>
      <c r="P37" s="317"/>
    </row>
    <row r="38" spans="1:16">
      <c r="A38" s="84"/>
      <c r="B38" s="84"/>
      <c r="C38" s="84"/>
      <c r="D38" s="84"/>
      <c r="E38" s="84"/>
      <c r="F38" s="84"/>
      <c r="G38" s="103"/>
      <c r="H38" s="84"/>
      <c r="I38" s="84"/>
      <c r="K38" s="289" t="s">
        <v>84</v>
      </c>
      <c r="L38" s="320" t="str">
        <f t="shared" si="3"/>
        <v>-</v>
      </c>
      <c r="M38" s="320">
        <f t="shared" si="4"/>
        <v>1.6</v>
      </c>
      <c r="N38" s="320" t="str">
        <f t="shared" si="5"/>
        <v>-</v>
      </c>
      <c r="O38" s="317"/>
      <c r="P38" s="317"/>
    </row>
    <row r="39" spans="1:16">
      <c r="A39" s="84"/>
      <c r="B39" s="84"/>
      <c r="C39" s="84"/>
      <c r="D39" s="84"/>
      <c r="E39" s="84"/>
      <c r="F39" s="84"/>
      <c r="G39" s="103"/>
      <c r="H39" s="84"/>
      <c r="I39" s="84"/>
      <c r="K39" s="289" t="s">
        <v>83</v>
      </c>
      <c r="L39" s="320" t="str">
        <f t="shared" si="3"/>
        <v>-</v>
      </c>
      <c r="M39" s="320">
        <f t="shared" si="4"/>
        <v>1.8</v>
      </c>
      <c r="N39" s="320" t="str">
        <f t="shared" si="5"/>
        <v>-</v>
      </c>
      <c r="O39" s="317"/>
      <c r="P39" s="317"/>
    </row>
    <row r="40" spans="1:16">
      <c r="A40" s="84"/>
      <c r="B40" s="84"/>
      <c r="C40" s="84"/>
      <c r="D40" s="84"/>
      <c r="E40" s="84"/>
      <c r="F40" s="84"/>
      <c r="G40" s="103"/>
      <c r="H40" s="84"/>
      <c r="I40" s="84"/>
      <c r="K40" s="289" t="s">
        <v>85</v>
      </c>
      <c r="L40" s="320" t="str">
        <f t="shared" si="3"/>
        <v>-</v>
      </c>
      <c r="M40" s="320">
        <f t="shared" si="4"/>
        <v>2.9</v>
      </c>
      <c r="N40" s="320" t="str">
        <f t="shared" si="5"/>
        <v>-</v>
      </c>
      <c r="O40" s="317"/>
      <c r="P40" s="317"/>
    </row>
    <row r="41" spans="1:16">
      <c r="A41" s="84"/>
      <c r="B41" s="84"/>
      <c r="C41" s="84"/>
      <c r="D41" s="84"/>
      <c r="E41" s="84"/>
      <c r="F41" s="84"/>
      <c r="G41" s="103"/>
      <c r="H41" s="84"/>
      <c r="I41" s="84"/>
      <c r="K41" s="302" t="s">
        <v>86</v>
      </c>
      <c r="L41" s="320" t="str">
        <f t="shared" si="3"/>
        <v>-</v>
      </c>
      <c r="M41" s="320">
        <f t="shared" si="4"/>
        <v>1.7</v>
      </c>
      <c r="N41" s="320" t="str">
        <f t="shared" si="5"/>
        <v>-</v>
      </c>
      <c r="O41" s="317"/>
      <c r="P41" s="317"/>
    </row>
    <row r="42" spans="1:16">
      <c r="A42" s="84"/>
      <c r="B42" s="84"/>
      <c r="C42" s="84"/>
      <c r="D42" s="84"/>
      <c r="E42" s="84"/>
      <c r="F42" s="84"/>
      <c r="G42" s="103"/>
      <c r="H42" s="84"/>
      <c r="I42" s="84"/>
      <c r="K42" s="302" t="s">
        <v>87</v>
      </c>
      <c r="L42" s="320" t="str">
        <f t="shared" si="3"/>
        <v>-</v>
      </c>
      <c r="M42" s="320">
        <f t="shared" si="4"/>
        <v>9.6999999999999993</v>
      </c>
      <c r="N42" s="320" t="str">
        <f t="shared" si="5"/>
        <v>-</v>
      </c>
      <c r="O42" s="317"/>
      <c r="P42" s="317"/>
    </row>
    <row r="43" spans="1:16">
      <c r="A43" s="84"/>
      <c r="B43" s="84"/>
      <c r="C43" s="84"/>
      <c r="D43" s="84"/>
      <c r="E43" s="84"/>
      <c r="F43" s="84"/>
      <c r="G43" s="103"/>
      <c r="H43" s="84"/>
      <c r="I43" s="84"/>
      <c r="K43" s="302" t="s">
        <v>89</v>
      </c>
      <c r="L43" s="320" t="str">
        <f t="shared" ref="L43:L48" si="6">E21</f>
        <v>-</v>
      </c>
      <c r="M43" s="320">
        <f t="shared" ref="M43:M48" si="7">G21</f>
        <v>2.8</v>
      </c>
      <c r="N43" s="320" t="str">
        <f t="shared" ref="N43:N48" si="8">I21</f>
        <v>-</v>
      </c>
      <c r="O43" s="317"/>
      <c r="P43" s="317"/>
    </row>
    <row r="44" spans="1:16">
      <c r="A44" s="84"/>
      <c r="B44" s="84"/>
      <c r="C44" s="84"/>
      <c r="D44" s="84"/>
      <c r="E44" s="84"/>
      <c r="F44" s="84"/>
      <c r="G44" s="103"/>
      <c r="H44" s="84"/>
      <c r="I44" s="84"/>
      <c r="K44" s="302" t="s">
        <v>90</v>
      </c>
      <c r="L44" s="320" t="str">
        <f t="shared" si="6"/>
        <v>-</v>
      </c>
      <c r="M44" s="320">
        <f t="shared" si="7"/>
        <v>3.7</v>
      </c>
      <c r="N44" s="320" t="str">
        <f t="shared" si="8"/>
        <v>-</v>
      </c>
      <c r="O44" s="317"/>
      <c r="P44" s="317"/>
    </row>
    <row r="45" spans="1:16">
      <c r="A45" s="84"/>
      <c r="B45" s="84"/>
      <c r="C45" s="84"/>
      <c r="D45" s="84"/>
      <c r="E45" s="84"/>
      <c r="F45" s="84"/>
      <c r="G45" s="103"/>
      <c r="H45" s="84"/>
      <c r="I45" s="84"/>
      <c r="K45" s="303" t="s">
        <v>91</v>
      </c>
      <c r="L45" s="320" t="str">
        <f t="shared" si="6"/>
        <v>-</v>
      </c>
      <c r="M45" s="320">
        <f t="shared" si="7"/>
        <v>1.5</v>
      </c>
      <c r="N45" s="320" t="str">
        <f t="shared" si="8"/>
        <v>-</v>
      </c>
      <c r="O45" s="317"/>
      <c r="P45" s="317"/>
    </row>
    <row r="46" spans="1:16">
      <c r="A46" s="84"/>
      <c r="B46" s="84"/>
      <c r="C46" s="84"/>
      <c r="D46" s="84"/>
      <c r="E46" s="84"/>
      <c r="F46" s="84"/>
      <c r="G46" s="103"/>
      <c r="H46" s="84"/>
      <c r="I46" s="84"/>
      <c r="K46" s="303" t="s">
        <v>93</v>
      </c>
      <c r="L46" s="320" t="str">
        <f t="shared" si="6"/>
        <v>-</v>
      </c>
      <c r="M46" s="320">
        <f t="shared" si="7"/>
        <v>2.2999999999999998</v>
      </c>
      <c r="N46" s="320" t="str">
        <f t="shared" si="8"/>
        <v>-</v>
      </c>
      <c r="O46" s="317"/>
      <c r="P46" s="317"/>
    </row>
    <row r="47" spans="1:16">
      <c r="A47" s="84"/>
      <c r="B47" s="84"/>
      <c r="C47" s="84"/>
      <c r="D47" s="84"/>
      <c r="E47" s="84"/>
      <c r="F47" s="84"/>
      <c r="G47" s="103"/>
      <c r="H47" s="84"/>
      <c r="I47" s="84"/>
      <c r="K47" s="303" t="s">
        <v>99</v>
      </c>
      <c r="L47" s="320" t="str">
        <f t="shared" si="6"/>
        <v>-</v>
      </c>
      <c r="M47" s="320">
        <f t="shared" si="7"/>
        <v>5.0999999999999996</v>
      </c>
      <c r="N47" s="320" t="str">
        <f t="shared" si="8"/>
        <v>-</v>
      </c>
      <c r="O47" s="317"/>
      <c r="P47" s="317"/>
    </row>
    <row r="48" spans="1:16">
      <c r="A48" s="84"/>
      <c r="B48" s="84"/>
      <c r="C48" s="84"/>
      <c r="D48" s="84"/>
      <c r="E48" s="84"/>
      <c r="F48" s="84"/>
      <c r="G48" s="103"/>
      <c r="H48" s="84"/>
      <c r="I48" s="84"/>
      <c r="K48" s="303" t="s">
        <v>103</v>
      </c>
      <c r="L48" s="320" t="str">
        <f t="shared" si="6"/>
        <v>-</v>
      </c>
      <c r="M48" s="320">
        <f t="shared" si="7"/>
        <v>2.6</v>
      </c>
      <c r="N48" s="320" t="str">
        <f t="shared" si="8"/>
        <v>-</v>
      </c>
      <c r="O48" s="317"/>
      <c r="P48" s="317"/>
    </row>
    <row r="49" spans="1:16">
      <c r="A49" s="84"/>
      <c r="B49" s="84"/>
      <c r="C49" s="84"/>
      <c r="D49" s="84"/>
      <c r="E49" s="84"/>
      <c r="F49" s="84"/>
      <c r="G49" s="103"/>
      <c r="H49" s="84"/>
      <c r="I49" s="84"/>
      <c r="K49" s="303"/>
      <c r="L49" s="317"/>
      <c r="M49" s="317"/>
      <c r="N49" s="317"/>
      <c r="O49" s="317"/>
      <c r="P49" s="317"/>
    </row>
    <row r="50" spans="1:16">
      <c r="A50" s="84"/>
      <c r="B50" s="84"/>
      <c r="C50" s="84"/>
      <c r="D50" s="84"/>
      <c r="E50" s="84"/>
      <c r="F50" s="84"/>
      <c r="G50" s="103"/>
      <c r="H50" s="84"/>
      <c r="I50" s="84"/>
      <c r="K50" s="317"/>
      <c r="L50" s="320"/>
      <c r="M50" s="317"/>
      <c r="N50" s="317"/>
      <c r="O50" s="317"/>
      <c r="P50" s="317"/>
    </row>
    <row r="51" spans="1:16">
      <c r="A51" s="84"/>
      <c r="B51" s="84"/>
      <c r="C51" s="84"/>
      <c r="D51" s="84"/>
      <c r="E51" s="84"/>
      <c r="F51" s="84"/>
      <c r="G51" s="103"/>
      <c r="H51" s="84"/>
      <c r="I51" s="84"/>
      <c r="K51" s="317"/>
      <c r="L51" s="317"/>
      <c r="M51" s="317"/>
      <c r="N51" s="317"/>
      <c r="O51" s="317"/>
      <c r="P51" s="317"/>
    </row>
    <row r="52" spans="1:16">
      <c r="A52" s="84"/>
      <c r="B52" s="84"/>
      <c r="C52" s="84"/>
      <c r="D52" s="84"/>
      <c r="E52" s="84"/>
      <c r="F52" s="84"/>
      <c r="G52" s="103"/>
      <c r="H52" s="84"/>
      <c r="I52" s="84"/>
      <c r="K52" s="321"/>
      <c r="L52" s="317"/>
      <c r="M52" s="317"/>
      <c r="N52" s="317"/>
      <c r="O52" s="317"/>
      <c r="P52" s="317"/>
    </row>
    <row r="53" spans="1:16">
      <c r="K53" s="317"/>
      <c r="L53" s="317"/>
      <c r="M53" s="317"/>
      <c r="N53" s="317"/>
      <c r="O53" s="317"/>
      <c r="P53" s="317"/>
    </row>
    <row r="54" spans="1:16">
      <c r="K54" s="317"/>
      <c r="L54" s="317"/>
      <c r="M54" s="317"/>
      <c r="N54" s="317"/>
      <c r="O54" s="317"/>
      <c r="P54" s="317"/>
    </row>
    <row r="55" spans="1:16">
      <c r="K55" s="317"/>
      <c r="L55" s="317"/>
      <c r="M55" s="317"/>
      <c r="N55" s="317"/>
      <c r="O55" s="317"/>
      <c r="P55" s="317"/>
    </row>
    <row r="56" spans="1:16">
      <c r="K56" s="317"/>
      <c r="L56" s="317"/>
      <c r="M56" s="317"/>
      <c r="N56" s="317"/>
      <c r="O56" s="317"/>
      <c r="P56" s="317"/>
    </row>
    <row r="57" spans="1:16">
      <c r="K57" s="317"/>
      <c r="L57" s="317"/>
      <c r="M57" s="317"/>
      <c r="N57" s="317"/>
      <c r="O57" s="317"/>
      <c r="P57" s="317"/>
    </row>
    <row r="58" spans="1:16">
      <c r="K58" s="317"/>
      <c r="L58" s="317"/>
      <c r="M58" s="317"/>
      <c r="N58" s="317"/>
      <c r="O58" s="317"/>
      <c r="P58" s="317"/>
    </row>
    <row r="59" spans="1:16">
      <c r="K59" s="317"/>
      <c r="L59" s="317"/>
      <c r="M59" s="317"/>
      <c r="N59" s="317"/>
      <c r="O59" s="317"/>
      <c r="P59" s="317"/>
    </row>
    <row r="60" spans="1:16">
      <c r="K60" s="317"/>
      <c r="L60" s="317"/>
      <c r="M60" s="317"/>
      <c r="N60" s="317"/>
      <c r="O60" s="317"/>
      <c r="P60" s="317"/>
    </row>
    <row r="61" spans="1:16">
      <c r="K61" s="317"/>
      <c r="L61" s="317"/>
      <c r="M61" s="317"/>
      <c r="N61" s="317"/>
      <c r="O61" s="317"/>
      <c r="P61" s="317"/>
    </row>
    <row r="62" spans="1:16">
      <c r="K62" s="317"/>
      <c r="L62" s="317"/>
      <c r="M62" s="317"/>
      <c r="N62" s="317"/>
      <c r="O62" s="317"/>
      <c r="P62" s="317"/>
    </row>
    <row r="63" spans="1:16">
      <c r="K63" s="317"/>
      <c r="L63" s="317"/>
      <c r="M63" s="317"/>
      <c r="N63" s="317"/>
      <c r="O63" s="317"/>
      <c r="P63" s="317"/>
    </row>
    <row r="64" spans="1:16">
      <c r="K64" s="317"/>
      <c r="L64" s="317"/>
      <c r="M64" s="317"/>
      <c r="N64" s="317"/>
      <c r="O64" s="317"/>
      <c r="P64" s="317"/>
    </row>
    <row r="67" spans="1:1">
      <c r="A67" s="29"/>
    </row>
    <row r="68" spans="1:1">
      <c r="A68" s="29"/>
    </row>
    <row r="69" spans="1:1">
      <c r="A69" s="29"/>
    </row>
  </sheetData>
  <mergeCells count="14">
    <mergeCell ref="A2:I2"/>
    <mergeCell ref="A6:A8"/>
    <mergeCell ref="H6:I6"/>
    <mergeCell ref="H7:H8"/>
    <mergeCell ref="I7:I8"/>
    <mergeCell ref="B7:B8"/>
    <mergeCell ref="D7:D8"/>
    <mergeCell ref="E7:E8"/>
    <mergeCell ref="D6:E6"/>
    <mergeCell ref="B6:C6"/>
    <mergeCell ref="C7:C8"/>
    <mergeCell ref="G7:G8"/>
    <mergeCell ref="F6:G6"/>
    <mergeCell ref="F7:F8"/>
  </mergeCells>
  <phoneticPr fontId="0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O64"/>
  <sheetViews>
    <sheetView showGridLines="0" showWhiteSpace="0" zoomScaleNormal="100" workbookViewId="0">
      <selection activeCell="XFD1048576" sqref="XFD1048576"/>
    </sheetView>
  </sheetViews>
  <sheetFormatPr defaultColWidth="8.875" defaultRowHeight="12.75" outlineLevelRow="1"/>
  <cols>
    <col min="1" max="1" width="16.75" style="13" customWidth="1"/>
    <col min="2" max="2" width="12.125" style="24" customWidth="1"/>
    <col min="3" max="3" width="12" style="20" customWidth="1"/>
    <col min="4" max="4" width="12" style="13" customWidth="1"/>
    <col min="5" max="5" width="12.125" style="21" customWidth="1"/>
    <col min="6" max="6" width="12" style="20" customWidth="1"/>
    <col min="7" max="7" width="13.375" style="20" customWidth="1"/>
    <col min="8" max="8" width="12" style="20" customWidth="1"/>
    <col min="9" max="9" width="11.75" style="19" customWidth="1"/>
    <col min="10" max="10" width="11.75" style="322" customWidth="1"/>
    <col min="11" max="11" width="15.625" style="19" customWidth="1"/>
    <col min="12" max="12" width="16.25" style="19" customWidth="1"/>
    <col min="13" max="14" width="8.875" style="19"/>
    <col min="15" max="15" width="13.25" style="19" customWidth="1"/>
    <col min="16" max="16384" width="8.875" style="19"/>
  </cols>
  <sheetData>
    <row r="1" spans="1:15" ht="15.75" customHeight="1">
      <c r="F1" s="13"/>
      <c r="H1" s="169" t="s">
        <v>110</v>
      </c>
    </row>
    <row r="2" spans="1:15" ht="15.75" customHeight="1">
      <c r="A2" s="239" t="s">
        <v>112</v>
      </c>
      <c r="B2" s="240"/>
      <c r="C2" s="240"/>
      <c r="D2" s="240"/>
      <c r="E2" s="240"/>
      <c r="F2" s="240"/>
      <c r="G2" s="240"/>
      <c r="H2" s="240"/>
    </row>
    <row r="3" spans="1:15" s="288" customFormat="1" ht="15.75" customHeight="1">
      <c r="A3" s="2" t="s">
        <v>113</v>
      </c>
      <c r="B3" s="3"/>
      <c r="C3" s="3"/>
      <c r="D3" s="3"/>
      <c r="E3" s="3"/>
      <c r="F3" s="3"/>
    </row>
    <row r="4" spans="1:15" s="288" customFormat="1" ht="15.75" customHeight="1">
      <c r="A4" s="287" t="s">
        <v>114</v>
      </c>
      <c r="B4" s="3"/>
      <c r="C4" s="3"/>
      <c r="D4" s="3"/>
      <c r="E4" s="3"/>
      <c r="F4" s="3"/>
    </row>
    <row r="5" spans="1:15" s="288" customFormat="1" ht="15.75" customHeight="1">
      <c r="A5" s="287"/>
      <c r="B5" s="3"/>
      <c r="C5" s="3"/>
      <c r="D5" s="3"/>
      <c r="E5" s="3"/>
      <c r="F5" s="3"/>
    </row>
    <row r="6" spans="1:15" ht="22.15" customHeight="1">
      <c r="A6" s="249" t="s">
        <v>0</v>
      </c>
      <c r="B6" s="256" t="s">
        <v>54</v>
      </c>
      <c r="C6" s="257"/>
      <c r="D6" s="85" t="s">
        <v>55</v>
      </c>
      <c r="E6" s="251" t="s">
        <v>77</v>
      </c>
      <c r="F6" s="252"/>
      <c r="G6" s="243" t="s">
        <v>56</v>
      </c>
      <c r="H6" s="244"/>
    </row>
    <row r="7" spans="1:15" ht="21.6" customHeight="1">
      <c r="A7" s="250"/>
      <c r="B7" s="258"/>
      <c r="C7" s="259"/>
      <c r="D7" s="86" t="s">
        <v>57</v>
      </c>
      <c r="E7" s="245" t="s">
        <v>66</v>
      </c>
      <c r="F7" s="253"/>
      <c r="G7" s="245"/>
      <c r="H7" s="246"/>
    </row>
    <row r="8" spans="1:15" ht="15" customHeight="1">
      <c r="A8" s="250"/>
      <c r="B8" s="247" t="s">
        <v>58</v>
      </c>
      <c r="C8" s="241" t="s">
        <v>17</v>
      </c>
      <c r="D8" s="260" t="s">
        <v>17</v>
      </c>
      <c r="E8" s="254" t="s">
        <v>72</v>
      </c>
      <c r="F8" s="241" t="s">
        <v>17</v>
      </c>
      <c r="G8" s="247" t="s">
        <v>102</v>
      </c>
      <c r="H8" s="241" t="s">
        <v>17</v>
      </c>
      <c r="I8" s="323"/>
      <c r="J8" s="324"/>
      <c r="K8" s="323"/>
    </row>
    <row r="9" spans="1:15" ht="23.45" customHeight="1">
      <c r="A9" s="246"/>
      <c r="B9" s="248"/>
      <c r="C9" s="242"/>
      <c r="D9" s="242"/>
      <c r="E9" s="255"/>
      <c r="F9" s="242"/>
      <c r="G9" s="248"/>
      <c r="H9" s="242"/>
      <c r="I9" s="325"/>
      <c r="J9" s="326"/>
      <c r="K9" s="327"/>
      <c r="L9" s="328"/>
      <c r="M9" s="328"/>
      <c r="N9" s="328"/>
      <c r="O9" s="328"/>
    </row>
    <row r="10" spans="1:15" s="288" customFormat="1" ht="37.9" customHeight="1">
      <c r="A10" s="66" t="s">
        <v>101</v>
      </c>
      <c r="B10" s="133">
        <v>7.8999999999999986</v>
      </c>
      <c r="C10" s="133">
        <v>6.4</v>
      </c>
      <c r="D10" s="147">
        <v>37.1</v>
      </c>
      <c r="E10" s="133">
        <v>246.2</v>
      </c>
      <c r="F10" s="133">
        <v>1149.7</v>
      </c>
      <c r="G10" s="43">
        <v>426562.81779999996</v>
      </c>
      <c r="H10" s="133">
        <v>3191.9</v>
      </c>
      <c r="J10" s="329">
        <f>SUM(C10,D10,F10,H10)</f>
        <v>4385.1000000000004</v>
      </c>
      <c r="K10" s="289"/>
      <c r="L10" s="289"/>
      <c r="M10" s="289"/>
      <c r="N10" s="289"/>
      <c r="O10" s="289"/>
    </row>
    <row r="11" spans="1:15" s="288" customFormat="1" ht="37.9" customHeight="1">
      <c r="A11" s="69" t="s">
        <v>100</v>
      </c>
      <c r="B11" s="134">
        <v>6.3639900000000003</v>
      </c>
      <c r="C11" s="134">
        <v>5.6000000000000005</v>
      </c>
      <c r="D11" s="148">
        <v>44.7</v>
      </c>
      <c r="E11" s="134">
        <v>89.700886999999994</v>
      </c>
      <c r="F11" s="134">
        <v>486.1</v>
      </c>
      <c r="G11" s="52">
        <v>402906.7</v>
      </c>
      <c r="H11" s="134">
        <v>3283.7</v>
      </c>
      <c r="J11" s="329">
        <f>SUM(C11,D11,F11,H11)</f>
        <v>3820.1</v>
      </c>
      <c r="K11" s="289"/>
      <c r="L11" s="289"/>
      <c r="M11" s="289"/>
      <c r="N11" s="289"/>
      <c r="O11" s="289"/>
    </row>
    <row r="12" spans="1:15" s="288" customFormat="1" ht="37.9" customHeight="1">
      <c r="A12" s="66" t="s">
        <v>104</v>
      </c>
      <c r="B12" s="133">
        <f>SUM(B25:B27)</f>
        <v>2.5526800000000005</v>
      </c>
      <c r="C12" s="133">
        <f t="shared" ref="C12:H12" si="0">SUM(C25:C27)</f>
        <v>2</v>
      </c>
      <c r="D12" s="133">
        <f t="shared" si="0"/>
        <v>10.52</v>
      </c>
      <c r="E12" s="133">
        <f t="shared" si="0"/>
        <v>9.2484509999999993</v>
      </c>
      <c r="F12" s="133">
        <f t="shared" si="0"/>
        <v>52.6</v>
      </c>
      <c r="G12" s="43">
        <f t="shared" si="0"/>
        <v>94385.4</v>
      </c>
      <c r="H12" s="133">
        <f t="shared" si="0"/>
        <v>909.5</v>
      </c>
      <c r="J12" s="329">
        <f>SUM(C12,D12,F12,H12)</f>
        <v>974.62</v>
      </c>
      <c r="K12" s="289"/>
      <c r="L12" s="289"/>
      <c r="M12" s="289"/>
      <c r="N12" s="289"/>
      <c r="O12" s="289"/>
    </row>
    <row r="13" spans="1:15" ht="19.899999999999999" customHeight="1" outlineLevel="1">
      <c r="A13" s="30">
        <v>2021</v>
      </c>
      <c r="B13" s="115"/>
      <c r="C13" s="115"/>
      <c r="D13" s="135"/>
      <c r="E13" s="136"/>
      <c r="F13" s="135"/>
      <c r="G13" s="113"/>
      <c r="H13" s="136"/>
      <c r="J13" s="329"/>
      <c r="K13" s="330"/>
      <c r="L13" s="328"/>
      <c r="M13" s="328"/>
      <c r="N13" s="331"/>
      <c r="O13" s="328"/>
    </row>
    <row r="14" spans="1:15" ht="19.899999999999999" customHeight="1" outlineLevel="1">
      <c r="A14" s="68" t="s">
        <v>3</v>
      </c>
      <c r="B14" s="123">
        <v>0.1</v>
      </c>
      <c r="C14" s="123">
        <v>0.1</v>
      </c>
      <c r="D14" s="122">
        <v>3.6</v>
      </c>
      <c r="E14" s="123">
        <v>16.3</v>
      </c>
      <c r="F14" s="123">
        <v>98.7</v>
      </c>
      <c r="G14" s="67">
        <v>34221.1</v>
      </c>
      <c r="H14" s="123">
        <v>246.2</v>
      </c>
      <c r="J14" s="329">
        <f t="shared" ref="J14:J26" si="1">SUM(C14,D14,F14,H14)</f>
        <v>348.6</v>
      </c>
      <c r="K14" s="330"/>
      <c r="L14" s="328"/>
      <c r="M14" s="328"/>
      <c r="N14" s="328"/>
      <c r="O14" s="328"/>
    </row>
    <row r="15" spans="1:15" ht="19.899999999999999" customHeight="1" outlineLevel="1">
      <c r="A15" s="56" t="s">
        <v>6</v>
      </c>
      <c r="B15" s="121">
        <v>1.1000000000000001</v>
      </c>
      <c r="C15" s="121">
        <v>0.9</v>
      </c>
      <c r="D15" s="121">
        <v>2.4</v>
      </c>
      <c r="E15" s="121">
        <v>8.1</v>
      </c>
      <c r="F15" s="124">
        <v>28.9</v>
      </c>
      <c r="G15" s="117">
        <v>35155.5</v>
      </c>
      <c r="H15" s="124">
        <v>278.39999999999998</v>
      </c>
      <c r="J15" s="329">
        <f t="shared" si="1"/>
        <v>310.59999999999997</v>
      </c>
      <c r="K15" s="330"/>
      <c r="L15" s="328"/>
      <c r="M15" s="328"/>
      <c r="N15" s="328"/>
      <c r="O15" s="328"/>
    </row>
    <row r="16" spans="1:15" ht="19.899999999999999" customHeight="1" outlineLevel="1">
      <c r="A16" s="71" t="s">
        <v>9</v>
      </c>
      <c r="B16" s="123">
        <v>0.5</v>
      </c>
      <c r="C16" s="123">
        <v>0.4</v>
      </c>
      <c r="D16" s="123">
        <v>3.3</v>
      </c>
      <c r="E16" s="123">
        <v>10.4</v>
      </c>
      <c r="F16" s="123">
        <v>46.8</v>
      </c>
      <c r="G16" s="67">
        <v>35948.699999999997</v>
      </c>
      <c r="H16" s="123">
        <v>284</v>
      </c>
      <c r="J16" s="329">
        <f t="shared" si="1"/>
        <v>334.5</v>
      </c>
      <c r="K16" s="330"/>
      <c r="L16" s="328"/>
      <c r="M16" s="328"/>
      <c r="N16" s="328"/>
      <c r="O16" s="328"/>
    </row>
    <row r="17" spans="1:15" ht="19.899999999999999" customHeight="1" outlineLevel="1">
      <c r="A17" s="56" t="s">
        <v>10</v>
      </c>
      <c r="B17" s="121">
        <v>1</v>
      </c>
      <c r="C17" s="121">
        <v>0.9</v>
      </c>
      <c r="D17" s="121">
        <v>4.5999999999999996</v>
      </c>
      <c r="E17" s="121">
        <v>1.3</v>
      </c>
      <c r="F17" s="124">
        <v>39.6</v>
      </c>
      <c r="G17" s="117">
        <v>36042.699999999997</v>
      </c>
      <c r="H17" s="124">
        <v>285.60000000000002</v>
      </c>
      <c r="J17" s="329">
        <f t="shared" si="1"/>
        <v>330.70000000000005</v>
      </c>
      <c r="K17" s="330"/>
      <c r="L17" s="328"/>
      <c r="M17" s="328"/>
      <c r="N17" s="328"/>
      <c r="O17" s="328"/>
    </row>
    <row r="18" spans="1:15" ht="19.899999999999999" customHeight="1" outlineLevel="1">
      <c r="A18" s="68" t="s">
        <v>11</v>
      </c>
      <c r="B18" s="122">
        <v>0.2</v>
      </c>
      <c r="C18" s="122">
        <v>0.1</v>
      </c>
      <c r="D18" s="122">
        <v>3.4</v>
      </c>
      <c r="E18" s="122">
        <v>10.1</v>
      </c>
      <c r="F18" s="123">
        <v>56.3</v>
      </c>
      <c r="G18" s="67">
        <v>33008.47</v>
      </c>
      <c r="H18" s="123">
        <v>280.2</v>
      </c>
      <c r="J18" s="329">
        <f t="shared" si="1"/>
        <v>340</v>
      </c>
      <c r="K18" s="330"/>
      <c r="L18" s="328"/>
      <c r="M18" s="328"/>
      <c r="N18" s="328"/>
      <c r="O18" s="328"/>
    </row>
    <row r="19" spans="1:15" ht="19.899999999999999" customHeight="1" outlineLevel="1">
      <c r="A19" s="56" t="s">
        <v>69</v>
      </c>
      <c r="B19" s="121">
        <v>0.5</v>
      </c>
      <c r="C19" s="121">
        <v>0.6</v>
      </c>
      <c r="D19" s="121">
        <v>3.4</v>
      </c>
      <c r="E19" s="121">
        <v>9.1999999999999993</v>
      </c>
      <c r="F19" s="124">
        <v>51.3</v>
      </c>
      <c r="G19" s="117">
        <v>35699</v>
      </c>
      <c r="H19" s="124">
        <v>300.8</v>
      </c>
      <c r="J19" s="329">
        <f t="shared" si="1"/>
        <v>356.1</v>
      </c>
      <c r="K19" s="330"/>
      <c r="L19" s="328"/>
      <c r="M19" s="328"/>
      <c r="N19" s="328"/>
      <c r="O19" s="328"/>
    </row>
    <row r="20" spans="1:15" ht="19.899999999999999" customHeight="1" outlineLevel="1">
      <c r="A20" s="68" t="s">
        <v>80</v>
      </c>
      <c r="B20" s="122">
        <v>0.2</v>
      </c>
      <c r="C20" s="122">
        <v>0.3</v>
      </c>
      <c r="D20" s="122">
        <v>1.2</v>
      </c>
      <c r="E20" s="122">
        <v>1.1000000000000001</v>
      </c>
      <c r="F20" s="123">
        <v>1.9</v>
      </c>
      <c r="G20" s="67">
        <v>32381.3</v>
      </c>
      <c r="H20" s="123">
        <v>274.2</v>
      </c>
      <c r="J20" s="329">
        <f t="shared" si="1"/>
        <v>277.59999999999997</v>
      </c>
      <c r="K20" s="330"/>
      <c r="L20" s="328"/>
      <c r="M20" s="328"/>
      <c r="N20" s="328"/>
      <c r="O20" s="328"/>
    </row>
    <row r="21" spans="1:15" ht="19.899999999999999" customHeight="1" outlineLevel="1">
      <c r="A21" s="30">
        <v>2022</v>
      </c>
      <c r="B21" s="115"/>
      <c r="C21" s="115"/>
      <c r="D21" s="115"/>
      <c r="E21" s="115"/>
      <c r="F21" s="115"/>
      <c r="G21" s="51"/>
      <c r="H21" s="115"/>
      <c r="J21" s="329">
        <f t="shared" si="1"/>
        <v>0</v>
      </c>
      <c r="K21" s="330"/>
      <c r="L21" s="328"/>
      <c r="M21" s="328"/>
      <c r="N21" s="328"/>
      <c r="O21" s="328"/>
    </row>
    <row r="22" spans="1:15" ht="19.899999999999999" customHeight="1" outlineLevel="1">
      <c r="A22" s="25" t="s">
        <v>74</v>
      </c>
      <c r="B22" s="124">
        <v>0.3</v>
      </c>
      <c r="C22" s="124">
        <v>0.3</v>
      </c>
      <c r="D22" s="124">
        <v>4</v>
      </c>
      <c r="E22" s="124">
        <v>7</v>
      </c>
      <c r="F22" s="124">
        <v>34.6</v>
      </c>
      <c r="G22" s="117">
        <v>30927.7</v>
      </c>
      <c r="H22" s="124">
        <v>279.5</v>
      </c>
      <c r="J22" s="329">
        <f t="shared" si="1"/>
        <v>318.39999999999998</v>
      </c>
      <c r="K22" s="330"/>
      <c r="L22" s="328"/>
      <c r="M22" s="328"/>
      <c r="N22" s="328"/>
      <c r="O22" s="328"/>
    </row>
    <row r="23" spans="1:15" s="288" customFormat="1" ht="19.899999999999999" customHeight="1">
      <c r="A23" s="71" t="s">
        <v>7</v>
      </c>
      <c r="B23" s="123">
        <v>0.70303000000000027</v>
      </c>
      <c r="C23" s="123">
        <v>0.5</v>
      </c>
      <c r="D23" s="123">
        <v>5.6</v>
      </c>
      <c r="E23" s="123">
        <v>4.5780890000000003</v>
      </c>
      <c r="F23" s="123">
        <v>19.8</v>
      </c>
      <c r="G23" s="67">
        <v>32347.200000000001</v>
      </c>
      <c r="H23" s="123">
        <v>290.2</v>
      </c>
      <c r="J23" s="329">
        <f t="shared" si="1"/>
        <v>316.09999999999997</v>
      </c>
      <c r="K23" s="289"/>
      <c r="L23" s="289"/>
      <c r="M23" s="289"/>
      <c r="N23" s="289"/>
      <c r="O23" s="289"/>
    </row>
    <row r="24" spans="1:15" ht="19.899999999999999" customHeight="1" outlineLevel="1">
      <c r="A24" s="25" t="s">
        <v>1</v>
      </c>
      <c r="B24" s="124">
        <v>1</v>
      </c>
      <c r="C24" s="124">
        <v>0.9</v>
      </c>
      <c r="D24" s="124">
        <v>4.8</v>
      </c>
      <c r="E24" s="124">
        <v>4.5999999999999996</v>
      </c>
      <c r="F24" s="124">
        <v>20.6</v>
      </c>
      <c r="G24" s="117">
        <v>32510.7</v>
      </c>
      <c r="H24" s="124">
        <v>290.3</v>
      </c>
      <c r="J24" s="329">
        <f t="shared" si="1"/>
        <v>316.60000000000002</v>
      </c>
      <c r="K24" s="330"/>
      <c r="L24" s="328"/>
      <c r="M24" s="328"/>
      <c r="N24" s="328"/>
      <c r="O24" s="328"/>
    </row>
    <row r="25" spans="1:15" s="288" customFormat="1" ht="19.899999999999999" customHeight="1">
      <c r="A25" s="71" t="s">
        <v>5</v>
      </c>
      <c r="B25" s="123">
        <v>0.55268000000000017</v>
      </c>
      <c r="C25" s="123">
        <v>0.5</v>
      </c>
      <c r="D25" s="123">
        <v>3.3</v>
      </c>
      <c r="E25" s="123">
        <v>8.048451</v>
      </c>
      <c r="F25" s="123">
        <v>52.2</v>
      </c>
      <c r="G25" s="67">
        <v>30085</v>
      </c>
      <c r="H25" s="123">
        <v>289.89999999999998</v>
      </c>
      <c r="J25" s="329">
        <f t="shared" ref="J25" si="2">SUM(C25,D25,F25,H25)</f>
        <v>345.9</v>
      </c>
      <c r="K25" s="289"/>
      <c r="L25" s="289"/>
      <c r="M25" s="289"/>
      <c r="N25" s="289"/>
      <c r="O25" s="289"/>
    </row>
    <row r="26" spans="1:15" s="288" customFormat="1" ht="19.899999999999999" customHeight="1">
      <c r="A26" s="25" t="s">
        <v>2</v>
      </c>
      <c r="B26" s="124">
        <v>0.7</v>
      </c>
      <c r="C26" s="124">
        <v>0.6</v>
      </c>
      <c r="D26" s="124">
        <v>3.43</v>
      </c>
      <c r="E26" s="124">
        <v>1.2</v>
      </c>
      <c r="F26" s="124">
        <v>0.4</v>
      </c>
      <c r="G26" s="117">
        <v>32022.400000000001</v>
      </c>
      <c r="H26" s="124">
        <v>308.39999999999998</v>
      </c>
      <c r="J26" s="329">
        <f t="shared" si="1"/>
        <v>312.83</v>
      </c>
      <c r="K26" s="289"/>
      <c r="L26" s="289"/>
      <c r="M26" s="289"/>
      <c r="N26" s="289"/>
      <c r="O26" s="289"/>
    </row>
    <row r="27" spans="1:15" ht="19.899999999999999" customHeight="1" outlineLevel="1">
      <c r="A27" s="114" t="s">
        <v>3</v>
      </c>
      <c r="B27" s="125">
        <v>1.3</v>
      </c>
      <c r="C27" s="125">
        <v>0.9</v>
      </c>
      <c r="D27" s="125">
        <v>3.79</v>
      </c>
      <c r="E27" s="125" t="s">
        <v>13</v>
      </c>
      <c r="F27" s="150" t="s">
        <v>13</v>
      </c>
      <c r="G27" s="119">
        <v>32278</v>
      </c>
      <c r="H27" s="125">
        <v>311.2</v>
      </c>
      <c r="J27" s="329">
        <f>SUM(C27,D27,F27,H27)</f>
        <v>315.89</v>
      </c>
      <c r="K27" s="330"/>
      <c r="L27" s="328"/>
      <c r="M27" s="328"/>
      <c r="N27" s="328"/>
      <c r="O27" s="328"/>
    </row>
    <row r="28" spans="1:15" s="288" customFormat="1" ht="19.899999999999999" customHeight="1">
      <c r="A28" s="14"/>
      <c r="B28" s="23"/>
      <c r="C28" s="20"/>
      <c r="D28" s="13"/>
      <c r="E28" s="21"/>
      <c r="F28" s="14"/>
      <c r="G28" s="39"/>
      <c r="H28" s="109" t="s">
        <v>67</v>
      </c>
      <c r="I28" s="19"/>
      <c r="J28" s="332"/>
      <c r="K28" s="289"/>
      <c r="L28" s="289"/>
      <c r="M28" s="289"/>
      <c r="N28" s="289"/>
      <c r="O28" s="289"/>
    </row>
    <row r="29" spans="1:15" s="288" customFormat="1" ht="19.899999999999999" customHeight="1">
      <c r="A29" s="13"/>
      <c r="B29" s="24"/>
      <c r="C29" s="20"/>
      <c r="D29" s="13"/>
      <c r="E29" s="21"/>
      <c r="F29" s="20"/>
      <c r="G29" s="14"/>
      <c r="H29" s="14"/>
      <c r="I29" s="19"/>
      <c r="J29" s="332"/>
      <c r="K29" s="289"/>
      <c r="L29" s="289"/>
      <c r="M29" s="289"/>
      <c r="N29" s="289"/>
      <c r="O29" s="289"/>
    </row>
    <row r="30" spans="1:15" s="288" customFormat="1" ht="19.899999999999999" customHeight="1">
      <c r="A30" s="13"/>
      <c r="B30" s="24"/>
      <c r="C30" s="24"/>
      <c r="D30" s="24"/>
      <c r="E30" s="24"/>
      <c r="F30" s="24"/>
      <c r="G30" s="24"/>
      <c r="H30" s="24"/>
      <c r="I30" s="19"/>
      <c r="J30" s="332"/>
      <c r="K30" s="289"/>
      <c r="L30" s="289"/>
      <c r="M30" s="289"/>
      <c r="N30" s="289"/>
      <c r="O30" s="289"/>
    </row>
    <row r="31" spans="1:15">
      <c r="C31" s="24"/>
      <c r="D31" s="24"/>
      <c r="E31" s="24"/>
      <c r="F31" s="24"/>
      <c r="G31" s="24"/>
      <c r="H31" s="24"/>
      <c r="J31" s="332"/>
      <c r="K31" s="328"/>
      <c r="L31" s="328"/>
      <c r="M31" s="328"/>
      <c r="N31" s="328"/>
      <c r="O31" s="328"/>
    </row>
    <row r="32" spans="1:15">
      <c r="J32" s="332"/>
      <c r="K32" s="328"/>
      <c r="L32" s="328"/>
      <c r="M32" s="328"/>
      <c r="N32" s="328"/>
      <c r="O32" s="328"/>
    </row>
    <row r="33" spans="10:15">
      <c r="J33" s="332"/>
      <c r="K33" s="328"/>
      <c r="L33" s="328"/>
      <c r="M33" s="328"/>
      <c r="N33" s="328"/>
      <c r="O33" s="328"/>
    </row>
    <row r="34" spans="10:15">
      <c r="J34" s="332"/>
      <c r="K34" s="328" t="s">
        <v>59</v>
      </c>
      <c r="L34" s="318" t="s">
        <v>78</v>
      </c>
      <c r="M34" s="328"/>
      <c r="N34" s="328"/>
      <c r="O34" s="328" t="s">
        <v>60</v>
      </c>
    </row>
    <row r="35" spans="10:15">
      <c r="J35" s="303" t="s">
        <v>82</v>
      </c>
      <c r="K35" s="328">
        <f t="shared" ref="K35:K41" si="3">C14</f>
        <v>0.1</v>
      </c>
      <c r="L35" s="328">
        <f t="shared" ref="L35:L41" si="4">F14</f>
        <v>98.7</v>
      </c>
      <c r="M35" s="328"/>
      <c r="N35" s="303" t="s">
        <v>82</v>
      </c>
      <c r="O35" s="328">
        <f t="shared" ref="O35:O41" si="5">H14</f>
        <v>246.2</v>
      </c>
    </row>
    <row r="36" spans="10:15">
      <c r="J36" s="303" t="s">
        <v>81</v>
      </c>
      <c r="K36" s="328">
        <f t="shared" si="3"/>
        <v>0.9</v>
      </c>
      <c r="L36" s="328">
        <f t="shared" si="4"/>
        <v>28.9</v>
      </c>
      <c r="M36" s="328"/>
      <c r="N36" s="303" t="s">
        <v>81</v>
      </c>
      <c r="O36" s="328">
        <f t="shared" si="5"/>
        <v>278.39999999999998</v>
      </c>
    </row>
    <row r="37" spans="10:15">
      <c r="J37" s="289" t="s">
        <v>84</v>
      </c>
      <c r="K37" s="328">
        <f t="shared" si="3"/>
        <v>0.4</v>
      </c>
      <c r="L37" s="328">
        <f t="shared" si="4"/>
        <v>46.8</v>
      </c>
      <c r="M37" s="328"/>
      <c r="N37" s="289" t="s">
        <v>84</v>
      </c>
      <c r="O37" s="328">
        <f t="shared" si="5"/>
        <v>284</v>
      </c>
    </row>
    <row r="38" spans="10:15">
      <c r="J38" s="289" t="s">
        <v>83</v>
      </c>
      <c r="K38" s="328">
        <f t="shared" si="3"/>
        <v>0.9</v>
      </c>
      <c r="L38" s="328">
        <f t="shared" si="4"/>
        <v>39.6</v>
      </c>
      <c r="M38" s="328"/>
      <c r="N38" s="289" t="s">
        <v>83</v>
      </c>
      <c r="O38" s="328">
        <f t="shared" si="5"/>
        <v>285.60000000000002</v>
      </c>
    </row>
    <row r="39" spans="10:15">
      <c r="J39" s="289" t="s">
        <v>85</v>
      </c>
      <c r="K39" s="328">
        <f t="shared" si="3"/>
        <v>0.1</v>
      </c>
      <c r="L39" s="328">
        <f t="shared" si="4"/>
        <v>56.3</v>
      </c>
      <c r="M39" s="328"/>
      <c r="N39" s="289" t="s">
        <v>85</v>
      </c>
      <c r="O39" s="328">
        <f t="shared" si="5"/>
        <v>280.2</v>
      </c>
    </row>
    <row r="40" spans="10:15">
      <c r="J40" s="302" t="s">
        <v>86</v>
      </c>
      <c r="K40" s="328">
        <f t="shared" si="3"/>
        <v>0.6</v>
      </c>
      <c r="L40" s="328">
        <f t="shared" si="4"/>
        <v>51.3</v>
      </c>
      <c r="M40" s="328"/>
      <c r="N40" s="302" t="s">
        <v>86</v>
      </c>
      <c r="O40" s="328">
        <f t="shared" si="5"/>
        <v>300.8</v>
      </c>
    </row>
    <row r="41" spans="10:15">
      <c r="J41" s="302" t="s">
        <v>87</v>
      </c>
      <c r="K41" s="328">
        <f t="shared" si="3"/>
        <v>0.3</v>
      </c>
      <c r="L41" s="328">
        <f t="shared" si="4"/>
        <v>1.9</v>
      </c>
      <c r="M41" s="328"/>
      <c r="N41" s="302" t="s">
        <v>87</v>
      </c>
      <c r="O41" s="328">
        <f t="shared" si="5"/>
        <v>274.2</v>
      </c>
    </row>
    <row r="42" spans="10:15">
      <c r="J42" s="302" t="s">
        <v>89</v>
      </c>
      <c r="K42" s="328">
        <f t="shared" ref="K42:K47" si="6">C22</f>
        <v>0.3</v>
      </c>
      <c r="L42" s="328">
        <f t="shared" ref="L42:L47" si="7">F22</f>
        <v>34.6</v>
      </c>
      <c r="M42" s="328"/>
      <c r="N42" s="302" t="s">
        <v>89</v>
      </c>
      <c r="O42" s="328">
        <f t="shared" ref="O42:O47" si="8">H22</f>
        <v>279.5</v>
      </c>
    </row>
    <row r="43" spans="10:15">
      <c r="J43" s="302" t="s">
        <v>90</v>
      </c>
      <c r="K43" s="328">
        <f t="shared" si="6"/>
        <v>0.5</v>
      </c>
      <c r="L43" s="328">
        <f t="shared" si="7"/>
        <v>19.8</v>
      </c>
      <c r="M43" s="328"/>
      <c r="N43" s="302" t="s">
        <v>90</v>
      </c>
      <c r="O43" s="328">
        <f t="shared" si="8"/>
        <v>290.2</v>
      </c>
    </row>
    <row r="44" spans="10:15">
      <c r="J44" s="303" t="s">
        <v>91</v>
      </c>
      <c r="K44" s="328">
        <f t="shared" si="6"/>
        <v>0.9</v>
      </c>
      <c r="L44" s="328">
        <f t="shared" si="7"/>
        <v>20.6</v>
      </c>
      <c r="M44" s="328"/>
      <c r="N44" s="303" t="s">
        <v>91</v>
      </c>
      <c r="O44" s="328">
        <f t="shared" si="8"/>
        <v>290.3</v>
      </c>
    </row>
    <row r="45" spans="10:15">
      <c r="J45" s="303" t="s">
        <v>93</v>
      </c>
      <c r="K45" s="328">
        <f t="shared" si="6"/>
        <v>0.5</v>
      </c>
      <c r="L45" s="328">
        <f t="shared" si="7"/>
        <v>52.2</v>
      </c>
      <c r="M45" s="328"/>
      <c r="N45" s="303" t="s">
        <v>93</v>
      </c>
      <c r="O45" s="328">
        <f t="shared" si="8"/>
        <v>289.89999999999998</v>
      </c>
    </row>
    <row r="46" spans="10:15">
      <c r="J46" s="303" t="s">
        <v>99</v>
      </c>
      <c r="K46" s="328">
        <f t="shared" si="6"/>
        <v>0.6</v>
      </c>
      <c r="L46" s="328">
        <f t="shared" si="7"/>
        <v>0.4</v>
      </c>
      <c r="M46" s="328"/>
      <c r="N46" s="303" t="s">
        <v>99</v>
      </c>
      <c r="O46" s="328">
        <f t="shared" si="8"/>
        <v>308.39999999999998</v>
      </c>
    </row>
    <row r="47" spans="10:15">
      <c r="J47" s="303" t="s">
        <v>103</v>
      </c>
      <c r="K47" s="328">
        <f t="shared" si="6"/>
        <v>0.9</v>
      </c>
      <c r="L47" s="328" t="str">
        <f t="shared" si="7"/>
        <v>-</v>
      </c>
      <c r="M47" s="328"/>
      <c r="N47" s="303" t="s">
        <v>103</v>
      </c>
      <c r="O47" s="328">
        <f t="shared" si="8"/>
        <v>311.2</v>
      </c>
    </row>
    <row r="48" spans="10:15">
      <c r="J48" s="332"/>
      <c r="K48" s="328"/>
      <c r="L48" s="328"/>
      <c r="M48" s="328"/>
      <c r="N48" s="328"/>
      <c r="O48" s="328"/>
    </row>
    <row r="49" spans="1:15">
      <c r="J49" s="332"/>
      <c r="K49" s="328"/>
      <c r="L49" s="328"/>
      <c r="M49" s="328"/>
      <c r="N49" s="328"/>
      <c r="O49" s="328"/>
    </row>
    <row r="50" spans="1:15">
      <c r="J50" s="332"/>
      <c r="K50" s="328"/>
      <c r="L50" s="328"/>
      <c r="M50" s="328"/>
      <c r="N50" s="328"/>
      <c r="O50" s="328"/>
    </row>
    <row r="51" spans="1:15">
      <c r="J51" s="332"/>
      <c r="K51" s="328"/>
      <c r="L51" s="328"/>
      <c r="M51" s="328"/>
      <c r="N51" s="328"/>
      <c r="O51" s="328"/>
    </row>
    <row r="52" spans="1:15">
      <c r="J52" s="332"/>
      <c r="K52" s="328"/>
      <c r="L52" s="328"/>
      <c r="M52" s="328"/>
      <c r="N52" s="328"/>
      <c r="O52" s="328"/>
    </row>
    <row r="53" spans="1:15">
      <c r="J53" s="332"/>
      <c r="K53" s="328"/>
      <c r="L53" s="328"/>
      <c r="M53" s="328"/>
      <c r="N53" s="328"/>
      <c r="O53" s="328"/>
    </row>
    <row r="54" spans="1:15">
      <c r="J54" s="332"/>
      <c r="K54" s="328"/>
      <c r="L54" s="328"/>
      <c r="M54" s="328"/>
      <c r="N54" s="328"/>
      <c r="O54" s="328"/>
    </row>
    <row r="55" spans="1:15">
      <c r="J55" s="332"/>
      <c r="K55" s="328"/>
      <c r="L55" s="328"/>
      <c r="M55" s="328"/>
      <c r="N55" s="328"/>
      <c r="O55" s="328"/>
    </row>
    <row r="56" spans="1:15">
      <c r="J56" s="332"/>
      <c r="K56" s="328"/>
      <c r="L56" s="328"/>
      <c r="M56" s="328"/>
      <c r="N56" s="328"/>
      <c r="O56" s="328"/>
    </row>
    <row r="57" spans="1:15">
      <c r="J57" s="332"/>
      <c r="K57" s="328"/>
      <c r="L57" s="328"/>
      <c r="M57" s="328"/>
      <c r="N57" s="328"/>
      <c r="O57" s="328"/>
    </row>
    <row r="58" spans="1:15">
      <c r="J58" s="332"/>
      <c r="K58" s="328"/>
      <c r="L58" s="328"/>
      <c r="M58" s="328"/>
      <c r="N58" s="328"/>
      <c r="O58" s="328"/>
    </row>
    <row r="59" spans="1:15">
      <c r="J59" s="332"/>
      <c r="K59" s="328"/>
      <c r="L59" s="328"/>
      <c r="M59" s="328"/>
      <c r="N59" s="328"/>
      <c r="O59" s="328"/>
    </row>
    <row r="62" spans="1:15">
      <c r="A62" s="29"/>
    </row>
    <row r="63" spans="1:15">
      <c r="A63" s="29"/>
    </row>
    <row r="64" spans="1:15">
      <c r="A64" s="29"/>
      <c r="C64" s="24"/>
      <c r="D64" s="24"/>
      <c r="E64" s="24"/>
      <c r="F64" s="24"/>
      <c r="G64" s="24"/>
      <c r="H64" s="24"/>
    </row>
  </sheetData>
  <mergeCells count="13">
    <mergeCell ref="A2:H2"/>
    <mergeCell ref="H8:H9"/>
    <mergeCell ref="F8:F9"/>
    <mergeCell ref="C8:C9"/>
    <mergeCell ref="G6:H7"/>
    <mergeCell ref="G8:G9"/>
    <mergeCell ref="A6:A9"/>
    <mergeCell ref="E6:F6"/>
    <mergeCell ref="E7:F7"/>
    <mergeCell ref="E8:E9"/>
    <mergeCell ref="B6:C7"/>
    <mergeCell ref="B8:B9"/>
    <mergeCell ref="D8:D9"/>
  </mergeCells>
  <phoneticPr fontId="0" type="noConversion"/>
  <printOptions horizontalCentered="1" verticalCentered="1"/>
  <pageMargins left="0" right="0" top="0" bottom="0" header="0" footer="0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67"/>
  <sheetViews>
    <sheetView showGridLines="0" zoomScaleNormal="100" workbookViewId="0">
      <selection activeCell="XFD1048576" sqref="XFD1048576"/>
    </sheetView>
  </sheetViews>
  <sheetFormatPr defaultColWidth="9.25" defaultRowHeight="12.75"/>
  <cols>
    <col min="1" max="1" width="20.125" style="15" customWidth="1"/>
    <col min="2" max="2" width="11.875" style="15" customWidth="1"/>
    <col min="3" max="4" width="12.75" style="15" customWidth="1"/>
    <col min="5" max="5" width="14.875" style="15" customWidth="1"/>
    <col min="6" max="6" width="12.75" style="15" customWidth="1"/>
    <col min="7" max="7" width="12.75" style="22" customWidth="1"/>
    <col min="8" max="9" width="10.625" style="333" customWidth="1"/>
    <col min="10" max="12" width="9.375" style="333" customWidth="1"/>
    <col min="13" max="18" width="8.125" style="333" customWidth="1"/>
    <col min="19" max="19" width="10" style="333" customWidth="1"/>
    <col min="20" max="20" width="9.375" style="333" customWidth="1"/>
    <col min="21" max="21" width="9.25" style="333" customWidth="1"/>
    <col min="22" max="16384" width="9.25" style="333"/>
  </cols>
  <sheetData>
    <row r="1" spans="1:21" ht="15.75" customHeight="1">
      <c r="G1" s="168" t="s">
        <v>111</v>
      </c>
    </row>
    <row r="2" spans="1:21" ht="15.75" customHeight="1">
      <c r="A2" s="261" t="s">
        <v>112</v>
      </c>
      <c r="B2" s="262"/>
      <c r="C2" s="262"/>
      <c r="D2" s="262"/>
      <c r="E2" s="262"/>
      <c r="F2" s="262"/>
      <c r="G2" s="262"/>
    </row>
    <row r="3" spans="1:21" s="288" customFormat="1" ht="15.75" customHeight="1">
      <c r="A3" s="2" t="s">
        <v>113</v>
      </c>
      <c r="B3" s="3"/>
      <c r="C3" s="3"/>
      <c r="D3" s="3"/>
      <c r="E3" s="3"/>
      <c r="F3" s="3"/>
    </row>
    <row r="4" spans="1:21" s="288" customFormat="1" ht="15.75" customHeight="1">
      <c r="A4" s="287" t="s">
        <v>114</v>
      </c>
      <c r="B4" s="3"/>
      <c r="C4" s="3"/>
      <c r="D4" s="3"/>
      <c r="E4" s="3"/>
      <c r="F4" s="3"/>
    </row>
    <row r="5" spans="1:21" s="288" customFormat="1" ht="15.75" customHeight="1">
      <c r="A5" s="287"/>
      <c r="B5" s="3"/>
      <c r="C5" s="3"/>
      <c r="D5" s="3"/>
      <c r="E5" s="3"/>
      <c r="F5" s="3"/>
    </row>
    <row r="6" spans="1:21" ht="15" customHeight="1">
      <c r="A6" s="270" t="s">
        <v>0</v>
      </c>
      <c r="B6" s="273" t="s">
        <v>61</v>
      </c>
      <c r="C6" s="273" t="s">
        <v>62</v>
      </c>
      <c r="D6" s="275"/>
      <c r="E6" s="278" t="s">
        <v>63</v>
      </c>
      <c r="F6" s="279"/>
      <c r="G6" s="266" t="s">
        <v>14</v>
      </c>
      <c r="H6" s="334"/>
      <c r="I6" s="334"/>
      <c r="P6" s="335"/>
    </row>
    <row r="7" spans="1:21" ht="15" customHeight="1">
      <c r="A7" s="271"/>
      <c r="B7" s="274"/>
      <c r="C7" s="276"/>
      <c r="D7" s="277"/>
      <c r="E7" s="280"/>
      <c r="F7" s="281"/>
      <c r="G7" s="267"/>
      <c r="H7" s="334"/>
      <c r="I7" s="334"/>
      <c r="J7" s="336"/>
      <c r="K7" s="336"/>
      <c r="L7" s="336"/>
      <c r="M7" s="336"/>
      <c r="N7" s="336"/>
      <c r="O7" s="336"/>
      <c r="P7" s="337"/>
      <c r="Q7" s="336"/>
      <c r="R7" s="336"/>
      <c r="S7" s="336"/>
      <c r="T7" s="338"/>
    </row>
    <row r="8" spans="1:21" ht="15" customHeight="1">
      <c r="A8" s="271"/>
      <c r="B8" s="282" t="s">
        <v>17</v>
      </c>
      <c r="C8" s="283" t="s">
        <v>19</v>
      </c>
      <c r="D8" s="264" t="s">
        <v>17</v>
      </c>
      <c r="E8" s="285" t="s">
        <v>68</v>
      </c>
      <c r="F8" s="283" t="s">
        <v>17</v>
      </c>
      <c r="G8" s="268" t="s">
        <v>17</v>
      </c>
      <c r="H8" s="339"/>
      <c r="I8" s="339"/>
      <c r="J8" s="340"/>
      <c r="K8" s="340"/>
      <c r="L8" s="340"/>
      <c r="M8" s="340"/>
      <c r="N8" s="340"/>
      <c r="O8" s="340"/>
      <c r="P8" s="341"/>
      <c r="Q8" s="340"/>
      <c r="R8" s="340"/>
      <c r="S8" s="340"/>
      <c r="T8" s="340"/>
      <c r="U8" s="340"/>
    </row>
    <row r="9" spans="1:21" ht="20.25" customHeight="1">
      <c r="A9" s="272"/>
      <c r="B9" s="280"/>
      <c r="C9" s="284"/>
      <c r="D9" s="265"/>
      <c r="E9" s="286"/>
      <c r="F9" s="284"/>
      <c r="G9" s="269"/>
      <c r="H9" s="340"/>
      <c r="I9" s="342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</row>
    <row r="10" spans="1:21" ht="29.45" customHeight="1">
      <c r="A10" s="66" t="s">
        <v>101</v>
      </c>
      <c r="B10" s="133" t="s">
        <v>13</v>
      </c>
      <c r="C10" s="133">
        <v>170.6</v>
      </c>
      <c r="D10" s="133">
        <v>65</v>
      </c>
      <c r="E10" s="133">
        <v>777017.40000000014</v>
      </c>
      <c r="F10" s="133">
        <v>4176.1000000000004</v>
      </c>
      <c r="G10" s="146">
        <v>3880.2</v>
      </c>
      <c r="H10" s="340"/>
      <c r="I10" s="343">
        <f>SUM(B10,D10,F10,G10)</f>
        <v>8121.3</v>
      </c>
      <c r="J10" s="340">
        <f>page1!B8</f>
        <v>16595.400000000001</v>
      </c>
      <c r="K10" s="340">
        <f>SUM(L10:R10)</f>
        <v>16595.400000000001</v>
      </c>
      <c r="L10" s="340">
        <f>page1!H8</f>
        <v>1187.5</v>
      </c>
      <c r="M10" s="340">
        <f>page2!K8</f>
        <v>964.82999999999993</v>
      </c>
      <c r="N10" s="340">
        <f>page3!K8</f>
        <v>699.17000000000007</v>
      </c>
      <c r="O10" s="340">
        <f>page4!K9</f>
        <v>1143.5</v>
      </c>
      <c r="P10" s="340">
        <f>page5!K9</f>
        <v>94</v>
      </c>
      <c r="Q10" s="340">
        <f>page6!J10</f>
        <v>4385.1000000000004</v>
      </c>
      <c r="R10" s="340">
        <f>I10</f>
        <v>8121.3</v>
      </c>
      <c r="S10" s="340">
        <f>J10-K10</f>
        <v>0</v>
      </c>
      <c r="T10" s="340">
        <f>G10+S10</f>
        <v>3880.2</v>
      </c>
      <c r="U10" s="340"/>
    </row>
    <row r="11" spans="1:21" ht="29.45" customHeight="1">
      <c r="A11" s="69" t="s">
        <v>100</v>
      </c>
      <c r="B11" s="134" t="s">
        <v>13</v>
      </c>
      <c r="C11" s="134">
        <v>128.69999999999999</v>
      </c>
      <c r="D11" s="134">
        <v>60.5</v>
      </c>
      <c r="E11" s="134">
        <v>842841.33375999995</v>
      </c>
      <c r="F11" s="134">
        <v>4179.8</v>
      </c>
      <c r="G11" s="134">
        <v>3076.6</v>
      </c>
      <c r="H11" s="340"/>
      <c r="I11" s="343">
        <f>SUM(B11,D11,F11,G11)</f>
        <v>7316.9</v>
      </c>
      <c r="J11" s="340">
        <f>page1!B9</f>
        <v>15479.3</v>
      </c>
      <c r="K11" s="340">
        <f>SUM(L11:R11)</f>
        <v>15479.3</v>
      </c>
      <c r="L11" s="340">
        <f>page1!H9</f>
        <v>1286.5</v>
      </c>
      <c r="M11" s="340">
        <f>page2!K9</f>
        <v>1316.1000000000001</v>
      </c>
      <c r="N11" s="340">
        <f>page3!K9</f>
        <v>480.10000000000008</v>
      </c>
      <c r="O11" s="340">
        <f>page4!K10</f>
        <v>1162.4000000000001</v>
      </c>
      <c r="P11" s="340">
        <f>page5!K10</f>
        <v>97.2</v>
      </c>
      <c r="Q11" s="340">
        <f>page6!J11</f>
        <v>3820.1</v>
      </c>
      <c r="R11" s="340">
        <f>I11</f>
        <v>7316.9</v>
      </c>
      <c r="S11" s="340">
        <f>J11-K11</f>
        <v>0</v>
      </c>
      <c r="T11" s="340">
        <f>G11+S11</f>
        <v>3076.6</v>
      </c>
      <c r="U11" s="340"/>
    </row>
    <row r="12" spans="1:21" ht="29.45" customHeight="1">
      <c r="A12" s="66" t="s">
        <v>104</v>
      </c>
      <c r="B12" s="133">
        <f>B27</f>
        <v>1.4</v>
      </c>
      <c r="C12" s="133">
        <f>C25+C26+C27</f>
        <v>16.5</v>
      </c>
      <c r="D12" s="133">
        <f t="shared" ref="D12:G12" si="0">D25+D26+D27</f>
        <v>9.1</v>
      </c>
      <c r="E12" s="133">
        <f t="shared" si="0"/>
        <v>249589.56824999998</v>
      </c>
      <c r="F12" s="133">
        <f t="shared" si="0"/>
        <v>1363.9</v>
      </c>
      <c r="G12" s="133">
        <f t="shared" si="0"/>
        <v>800.07000000000016</v>
      </c>
      <c r="H12" s="340"/>
      <c r="I12" s="343">
        <f>SUM(B12,D12,F12,G12)</f>
        <v>2174.4700000000003</v>
      </c>
      <c r="J12" s="340">
        <f>page1!B10</f>
        <v>4191.5</v>
      </c>
      <c r="K12" s="340">
        <f>SUM(L12:R12)</f>
        <v>4191.49</v>
      </c>
      <c r="L12" s="340">
        <f>page1!H10</f>
        <v>395.2</v>
      </c>
      <c r="M12" s="340">
        <f>page2!K10</f>
        <v>281.10000000000002</v>
      </c>
      <c r="N12" s="340">
        <f>page3!K10</f>
        <v>122</v>
      </c>
      <c r="O12" s="340">
        <f>page4!K11</f>
        <v>211.8</v>
      </c>
      <c r="P12" s="340">
        <f>page5!K11</f>
        <v>32.299999999999997</v>
      </c>
      <c r="Q12" s="340">
        <f>page6!J12</f>
        <v>974.62</v>
      </c>
      <c r="R12" s="340">
        <f>I12</f>
        <v>2174.4700000000003</v>
      </c>
      <c r="S12" s="340">
        <f>J12-K12</f>
        <v>1.0000000000218279E-2</v>
      </c>
      <c r="T12" s="340">
        <f>G12+S12</f>
        <v>800.08000000000038</v>
      </c>
      <c r="U12" s="340"/>
    </row>
    <row r="13" spans="1:21" ht="18.95" customHeight="1">
      <c r="A13" s="30">
        <v>2021</v>
      </c>
      <c r="B13" s="115"/>
      <c r="C13" s="115"/>
      <c r="D13" s="135"/>
      <c r="E13" s="136"/>
      <c r="F13" s="135"/>
      <c r="G13" s="136"/>
      <c r="H13" s="340"/>
      <c r="I13" s="343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</row>
    <row r="14" spans="1:21" ht="18.95" customHeight="1">
      <c r="A14" s="68" t="s">
        <v>3</v>
      </c>
      <c r="B14" s="123" t="s">
        <v>13</v>
      </c>
      <c r="C14" s="123">
        <v>10.299999999999999</v>
      </c>
      <c r="D14" s="122">
        <v>4.4000000000000004</v>
      </c>
      <c r="E14" s="123">
        <v>64086.6</v>
      </c>
      <c r="F14" s="123">
        <v>319.3</v>
      </c>
      <c r="G14" s="123">
        <v>331.9</v>
      </c>
      <c r="H14" s="340"/>
      <c r="I14" s="343">
        <f t="shared" ref="I14:I27" si="1">SUM(B14,D14,F14,G14)</f>
        <v>655.59999999999991</v>
      </c>
      <c r="J14" s="340">
        <f>page1!B12</f>
        <v>1382.1</v>
      </c>
      <c r="K14" s="340">
        <f>SUM(L14:R14)</f>
        <v>1382.1</v>
      </c>
      <c r="L14" s="340">
        <f>page1!H12</f>
        <v>117.80000000000001</v>
      </c>
      <c r="M14" s="340">
        <f>page2!K12</f>
        <v>165.7</v>
      </c>
      <c r="N14" s="340">
        <f>page3!K12</f>
        <v>28.400000000000002</v>
      </c>
      <c r="O14" s="340">
        <f>page4!K13</f>
        <v>56.6</v>
      </c>
      <c r="P14" s="340">
        <f>page5!K13</f>
        <v>9.4</v>
      </c>
      <c r="Q14" s="340">
        <f>page6!J14</f>
        <v>348.6</v>
      </c>
      <c r="R14" s="340">
        <f t="shared" ref="R14:R22" si="2">I14</f>
        <v>655.59999999999991</v>
      </c>
      <c r="S14" s="340">
        <f t="shared" ref="S14:S22" si="3">J14-K14</f>
        <v>0</v>
      </c>
      <c r="T14" s="340">
        <f t="shared" ref="T14:T27" si="4">G14+S14</f>
        <v>331.9</v>
      </c>
      <c r="U14" s="340"/>
    </row>
    <row r="15" spans="1:21" ht="18.95" customHeight="1">
      <c r="A15" s="56" t="s">
        <v>6</v>
      </c>
      <c r="B15" s="121" t="s">
        <v>13</v>
      </c>
      <c r="C15" s="121">
        <v>22.2</v>
      </c>
      <c r="D15" s="121">
        <v>10.5</v>
      </c>
      <c r="E15" s="121">
        <v>56915.7</v>
      </c>
      <c r="F15" s="124">
        <v>310.7</v>
      </c>
      <c r="G15" s="124">
        <v>173.3</v>
      </c>
      <c r="H15" s="340"/>
      <c r="I15" s="343">
        <f t="shared" si="1"/>
        <v>494.5</v>
      </c>
      <c r="J15" s="340">
        <f>page1!B13</f>
        <v>1048.3</v>
      </c>
      <c r="K15" s="340">
        <f>SUM(L15:R15)</f>
        <v>1048.3</v>
      </c>
      <c r="L15" s="340">
        <f>page1!H13</f>
        <v>45.8</v>
      </c>
      <c r="M15" s="340">
        <f>page2!K13</f>
        <v>101.6</v>
      </c>
      <c r="N15" s="340">
        <f>page3!K13</f>
        <v>18.600000000000001</v>
      </c>
      <c r="O15" s="340">
        <f>page4!K14</f>
        <v>64.8</v>
      </c>
      <c r="P15" s="340">
        <f>page5!K14</f>
        <v>12.399999999999999</v>
      </c>
      <c r="Q15" s="340">
        <f>page6!J15</f>
        <v>310.59999999999997</v>
      </c>
      <c r="R15" s="340">
        <f t="shared" si="2"/>
        <v>494.5</v>
      </c>
      <c r="S15" s="340">
        <f t="shared" si="3"/>
        <v>0</v>
      </c>
      <c r="T15" s="340">
        <f t="shared" si="4"/>
        <v>173.3</v>
      </c>
      <c r="U15" s="340"/>
    </row>
    <row r="16" spans="1:21" s="288" customFormat="1" ht="19.899999999999999" customHeight="1">
      <c r="A16" s="71" t="s">
        <v>9</v>
      </c>
      <c r="B16" s="123" t="s">
        <v>13</v>
      </c>
      <c r="C16" s="123">
        <v>22.2</v>
      </c>
      <c r="D16" s="123">
        <v>11</v>
      </c>
      <c r="E16" s="123">
        <v>70774.799999999988</v>
      </c>
      <c r="F16" s="123">
        <v>424.5</v>
      </c>
      <c r="G16" s="123">
        <v>249.9</v>
      </c>
      <c r="H16" s="340"/>
      <c r="I16" s="343">
        <f t="shared" si="1"/>
        <v>685.4</v>
      </c>
      <c r="J16" s="340">
        <f>page1!B14</f>
        <v>1249.7</v>
      </c>
      <c r="K16" s="340">
        <f t="shared" ref="K16:K22" si="5">SUM(L16:R16)</f>
        <v>1249.6999999999998</v>
      </c>
      <c r="L16" s="340">
        <f>page1!H14</f>
        <v>32.700000000000003</v>
      </c>
      <c r="M16" s="340">
        <f>page2!K14</f>
        <v>89.3</v>
      </c>
      <c r="N16" s="340">
        <f>page3!K14</f>
        <v>13.6</v>
      </c>
      <c r="O16" s="340">
        <f>page4!K15</f>
        <v>82.6</v>
      </c>
      <c r="P16" s="340">
        <f>page5!K15</f>
        <v>11.6</v>
      </c>
      <c r="Q16" s="340">
        <f>page6!J16</f>
        <v>334.5</v>
      </c>
      <c r="R16" s="340">
        <f t="shared" si="2"/>
        <v>685.4</v>
      </c>
      <c r="S16" s="340">
        <f t="shared" si="3"/>
        <v>0</v>
      </c>
      <c r="T16" s="340">
        <f t="shared" si="4"/>
        <v>249.9</v>
      </c>
      <c r="U16" s="289"/>
    </row>
    <row r="17" spans="1:21" ht="18.95" customHeight="1">
      <c r="A17" s="56" t="s">
        <v>10</v>
      </c>
      <c r="B17" s="121" t="s">
        <v>13</v>
      </c>
      <c r="C17" s="121">
        <v>5.3</v>
      </c>
      <c r="D17" s="121">
        <v>2.7</v>
      </c>
      <c r="E17" s="121">
        <v>65902.2</v>
      </c>
      <c r="F17" s="124">
        <v>378.3</v>
      </c>
      <c r="G17" s="124">
        <v>281.8</v>
      </c>
      <c r="H17" s="340"/>
      <c r="I17" s="343">
        <f t="shared" si="1"/>
        <v>662.8</v>
      </c>
      <c r="J17" s="340">
        <f>page1!B15</f>
        <v>1257.4000000000001</v>
      </c>
      <c r="K17" s="340">
        <f t="shared" si="5"/>
        <v>1257.4000000000001</v>
      </c>
      <c r="L17" s="340">
        <f>page1!H15</f>
        <v>43.300000000000004</v>
      </c>
      <c r="M17" s="340">
        <f>page2!K15</f>
        <v>111.4</v>
      </c>
      <c r="N17" s="340">
        <f>page3!K15</f>
        <v>27.5</v>
      </c>
      <c r="O17" s="340">
        <f>page4!K16</f>
        <v>70.599999999999994</v>
      </c>
      <c r="P17" s="340">
        <f>page5!K16</f>
        <v>11.100000000000001</v>
      </c>
      <c r="Q17" s="340">
        <f>page6!J17</f>
        <v>330.70000000000005</v>
      </c>
      <c r="R17" s="340">
        <f t="shared" si="2"/>
        <v>662.8</v>
      </c>
      <c r="S17" s="340">
        <f t="shared" si="3"/>
        <v>0</v>
      </c>
      <c r="T17" s="340">
        <f t="shared" si="4"/>
        <v>281.8</v>
      </c>
      <c r="U17" s="340"/>
    </row>
    <row r="18" spans="1:21" s="288" customFormat="1" ht="19.899999999999999" customHeight="1">
      <c r="A18" s="68" t="s">
        <v>11</v>
      </c>
      <c r="B18" s="122" t="s">
        <v>13</v>
      </c>
      <c r="C18" s="122">
        <v>7.6</v>
      </c>
      <c r="D18" s="122">
        <v>3.7</v>
      </c>
      <c r="E18" s="122">
        <v>55281.8</v>
      </c>
      <c r="F18" s="123">
        <v>302.89999999999998</v>
      </c>
      <c r="G18" s="123">
        <v>193.6</v>
      </c>
      <c r="H18" s="340"/>
      <c r="I18" s="343">
        <f t="shared" si="1"/>
        <v>500.19999999999993</v>
      </c>
      <c r="J18" s="340">
        <f>page1!B16</f>
        <v>1126.0999999999999</v>
      </c>
      <c r="K18" s="340">
        <f t="shared" si="5"/>
        <v>1126.0999999999999</v>
      </c>
      <c r="L18" s="340">
        <f>page1!H16</f>
        <v>84.2</v>
      </c>
      <c r="M18" s="340">
        <f>page2!K16</f>
        <v>75.700000000000017</v>
      </c>
      <c r="N18" s="340">
        <f>page3!K16</f>
        <v>43.699999999999996</v>
      </c>
      <c r="O18" s="340">
        <f>page4!K17</f>
        <v>77.5</v>
      </c>
      <c r="P18" s="340">
        <f>page5!K17</f>
        <v>4.8</v>
      </c>
      <c r="Q18" s="340">
        <f>page6!J18</f>
        <v>340</v>
      </c>
      <c r="R18" s="340">
        <f t="shared" si="2"/>
        <v>500.19999999999993</v>
      </c>
      <c r="S18" s="340">
        <f t="shared" si="3"/>
        <v>0</v>
      </c>
      <c r="T18" s="340">
        <f t="shared" si="4"/>
        <v>193.6</v>
      </c>
      <c r="U18" s="289"/>
    </row>
    <row r="19" spans="1:21" ht="18.95" customHeight="1">
      <c r="A19" s="56" t="s">
        <v>69</v>
      </c>
      <c r="B19" s="121" t="s">
        <v>13</v>
      </c>
      <c r="C19" s="121">
        <v>0.5</v>
      </c>
      <c r="D19" s="121">
        <v>0.2</v>
      </c>
      <c r="E19" s="121">
        <v>64643.1</v>
      </c>
      <c r="F19" s="124">
        <v>337.9</v>
      </c>
      <c r="G19" s="124">
        <v>269.5</v>
      </c>
      <c r="H19" s="340"/>
      <c r="I19" s="343">
        <f t="shared" si="1"/>
        <v>607.59999999999991</v>
      </c>
      <c r="J19" s="340">
        <f>page1!B17</f>
        <v>1322.5</v>
      </c>
      <c r="K19" s="340">
        <f t="shared" si="5"/>
        <v>1322.5</v>
      </c>
      <c r="L19" s="340">
        <f>page1!H17</f>
        <v>119.4</v>
      </c>
      <c r="M19" s="340">
        <f>page2!K17</f>
        <v>50.400000000000006</v>
      </c>
      <c r="N19" s="340">
        <f>page3!K17</f>
        <v>72.199999999999989</v>
      </c>
      <c r="O19" s="340">
        <f>page4!K18</f>
        <v>113.6</v>
      </c>
      <c r="P19" s="340">
        <f>page5!K18</f>
        <v>3.2</v>
      </c>
      <c r="Q19" s="340">
        <f>page6!J19</f>
        <v>356.1</v>
      </c>
      <c r="R19" s="340">
        <f t="shared" si="2"/>
        <v>607.59999999999991</v>
      </c>
      <c r="S19" s="340">
        <f t="shared" si="3"/>
        <v>0</v>
      </c>
      <c r="T19" s="340">
        <f t="shared" si="4"/>
        <v>269.5</v>
      </c>
      <c r="U19" s="340"/>
    </row>
    <row r="20" spans="1:21" ht="18.95" customHeight="1">
      <c r="A20" s="68" t="s">
        <v>80</v>
      </c>
      <c r="B20" s="122" t="s">
        <v>13</v>
      </c>
      <c r="C20" s="122" t="s">
        <v>13</v>
      </c>
      <c r="D20" s="122" t="s">
        <v>13</v>
      </c>
      <c r="E20" s="122">
        <v>79702.600000000006</v>
      </c>
      <c r="F20" s="123">
        <v>414.3</v>
      </c>
      <c r="G20" s="123">
        <v>265.39999999999998</v>
      </c>
      <c r="H20" s="340"/>
      <c r="I20" s="343">
        <f t="shared" si="1"/>
        <v>679.7</v>
      </c>
      <c r="J20" s="340">
        <f>page1!B18</f>
        <v>1379.5</v>
      </c>
      <c r="K20" s="340">
        <f t="shared" si="5"/>
        <v>1379.5</v>
      </c>
      <c r="L20" s="340">
        <f>page1!H18</f>
        <v>137</v>
      </c>
      <c r="M20" s="340">
        <f>page2!K18</f>
        <v>93.399999999999991</v>
      </c>
      <c r="N20" s="340">
        <f>page3!K18</f>
        <v>61.1</v>
      </c>
      <c r="O20" s="340">
        <f>page4!K19</f>
        <v>119.70000000000002</v>
      </c>
      <c r="P20" s="340">
        <f>page5!K19</f>
        <v>11</v>
      </c>
      <c r="Q20" s="340">
        <f>page6!J20</f>
        <v>277.59999999999997</v>
      </c>
      <c r="R20" s="340">
        <f t="shared" si="2"/>
        <v>679.7</v>
      </c>
      <c r="S20" s="340">
        <f t="shared" si="3"/>
        <v>0</v>
      </c>
      <c r="T20" s="340">
        <f t="shared" si="4"/>
        <v>265.39999999999998</v>
      </c>
      <c r="U20" s="340"/>
    </row>
    <row r="21" spans="1:21" s="288" customFormat="1" ht="19.899999999999999" customHeight="1">
      <c r="A21" s="30">
        <v>2022</v>
      </c>
      <c r="B21" s="115"/>
      <c r="C21" s="115"/>
      <c r="D21" s="115"/>
      <c r="E21" s="115"/>
      <c r="F21" s="115"/>
      <c r="G21" s="115"/>
      <c r="H21" s="340"/>
      <c r="I21" s="343">
        <f t="shared" si="1"/>
        <v>0</v>
      </c>
      <c r="J21" s="340">
        <f>page1!B19</f>
        <v>0</v>
      </c>
      <c r="K21" s="340">
        <f t="shared" si="5"/>
        <v>0</v>
      </c>
      <c r="L21" s="340">
        <f>page1!H19</f>
        <v>0</v>
      </c>
      <c r="M21" s="340">
        <f>page2!K19</f>
        <v>0</v>
      </c>
      <c r="N21" s="340">
        <f>page3!K19</f>
        <v>0</v>
      </c>
      <c r="O21" s="340">
        <f>page4!K20</f>
        <v>0</v>
      </c>
      <c r="P21" s="340">
        <f>page5!K20</f>
        <v>0</v>
      </c>
      <c r="Q21" s="340">
        <f>page6!J21</f>
        <v>0</v>
      </c>
      <c r="R21" s="340">
        <f t="shared" si="2"/>
        <v>0</v>
      </c>
      <c r="S21" s="340">
        <f t="shared" si="3"/>
        <v>0</v>
      </c>
      <c r="T21" s="340">
        <f t="shared" si="4"/>
        <v>0</v>
      </c>
      <c r="U21" s="289"/>
    </row>
    <row r="22" spans="1:21" ht="18.95" customHeight="1">
      <c r="A22" s="25" t="s">
        <v>74</v>
      </c>
      <c r="B22" s="124" t="s">
        <v>13</v>
      </c>
      <c r="C22" s="124">
        <v>0.8</v>
      </c>
      <c r="D22" s="124">
        <v>0.4</v>
      </c>
      <c r="E22" s="124">
        <v>81013</v>
      </c>
      <c r="F22" s="124">
        <v>410.3</v>
      </c>
      <c r="G22" s="124">
        <v>291.5</v>
      </c>
      <c r="H22" s="340"/>
      <c r="I22" s="343">
        <f t="shared" si="1"/>
        <v>702.2</v>
      </c>
      <c r="J22" s="340">
        <f>page1!B20</f>
        <v>1420.8</v>
      </c>
      <c r="K22" s="340">
        <f t="shared" si="5"/>
        <v>1420.8</v>
      </c>
      <c r="L22" s="340">
        <f>page1!H20</f>
        <v>148.80000000000001</v>
      </c>
      <c r="M22" s="340">
        <f>page2!K20</f>
        <v>84.2</v>
      </c>
      <c r="N22" s="340">
        <f>page3!K20</f>
        <v>42</v>
      </c>
      <c r="O22" s="340">
        <f>page4!K21</f>
        <v>120.80000000000001</v>
      </c>
      <c r="P22" s="340">
        <f>page5!K21</f>
        <v>4.4000000000000004</v>
      </c>
      <c r="Q22" s="340">
        <f>page6!J22</f>
        <v>318.39999999999998</v>
      </c>
      <c r="R22" s="340">
        <f t="shared" si="2"/>
        <v>702.2</v>
      </c>
      <c r="S22" s="340">
        <f t="shared" si="3"/>
        <v>0</v>
      </c>
      <c r="T22" s="340">
        <f t="shared" si="4"/>
        <v>291.5</v>
      </c>
      <c r="U22" s="340"/>
    </row>
    <row r="23" spans="1:21" s="288" customFormat="1" ht="19.899999999999999" customHeight="1">
      <c r="A23" s="71" t="s">
        <v>7</v>
      </c>
      <c r="B23" s="123" t="s">
        <v>13</v>
      </c>
      <c r="C23" s="123">
        <v>6.25</v>
      </c>
      <c r="D23" s="123">
        <v>3.3</v>
      </c>
      <c r="E23" s="123">
        <v>83238.70395000001</v>
      </c>
      <c r="F23" s="123">
        <v>360.6</v>
      </c>
      <c r="G23" s="123">
        <v>287.89999999999998</v>
      </c>
      <c r="H23" s="340"/>
      <c r="I23" s="343">
        <f t="shared" si="1"/>
        <v>651.79999999999995</v>
      </c>
      <c r="J23" s="340">
        <f>page1!B21</f>
        <v>1429.3</v>
      </c>
      <c r="K23" s="340">
        <f t="shared" ref="K23:K24" si="6">SUM(L23:R23)</f>
        <v>1429.3</v>
      </c>
      <c r="L23" s="340">
        <f>page1!H21</f>
        <v>161.1</v>
      </c>
      <c r="M23" s="340">
        <f>page2!K21</f>
        <v>134.4</v>
      </c>
      <c r="N23" s="340">
        <f>page3!K21</f>
        <v>46.7</v>
      </c>
      <c r="O23" s="340">
        <f>page4!K22</f>
        <v>112.4</v>
      </c>
      <c r="P23" s="340">
        <f>page5!K22</f>
        <v>6.8000000000000007</v>
      </c>
      <c r="Q23" s="340">
        <f>page6!J23</f>
        <v>316.09999999999997</v>
      </c>
      <c r="R23" s="340">
        <f t="shared" ref="R23:R24" si="7">I23</f>
        <v>651.79999999999995</v>
      </c>
      <c r="S23" s="340">
        <f t="shared" ref="S23:S24" si="8">J23-K23</f>
        <v>0</v>
      </c>
      <c r="T23" s="340">
        <f t="shared" si="4"/>
        <v>287.89999999999998</v>
      </c>
      <c r="U23" s="289"/>
    </row>
    <row r="24" spans="1:21" ht="18.95" customHeight="1">
      <c r="A24" s="25" t="s">
        <v>1</v>
      </c>
      <c r="B24" s="124" t="s">
        <v>13</v>
      </c>
      <c r="C24" s="124">
        <v>22.5</v>
      </c>
      <c r="D24" s="124">
        <v>12.2</v>
      </c>
      <c r="E24" s="124">
        <v>93511.5</v>
      </c>
      <c r="F24" s="124">
        <v>403.8</v>
      </c>
      <c r="G24" s="124">
        <v>314.3</v>
      </c>
      <c r="H24" s="340"/>
      <c r="I24" s="343">
        <f t="shared" si="1"/>
        <v>730.3</v>
      </c>
      <c r="J24" s="340">
        <f>page1!B22</f>
        <v>1630.2</v>
      </c>
      <c r="K24" s="340">
        <f t="shared" si="6"/>
        <v>1630.2</v>
      </c>
      <c r="L24" s="340">
        <f>page1!H22</f>
        <v>160.30000000000001</v>
      </c>
      <c r="M24" s="340">
        <f>page2!K22</f>
        <v>206.3</v>
      </c>
      <c r="N24" s="340">
        <f>page3!K22</f>
        <v>71.500000000000014</v>
      </c>
      <c r="O24" s="340">
        <f>page4!K23</f>
        <v>136.1</v>
      </c>
      <c r="P24" s="340">
        <f>page5!K23</f>
        <v>9.1</v>
      </c>
      <c r="Q24" s="340">
        <f>page6!J24</f>
        <v>316.60000000000002</v>
      </c>
      <c r="R24" s="340">
        <f t="shared" si="7"/>
        <v>730.3</v>
      </c>
      <c r="S24" s="340">
        <f t="shared" si="8"/>
        <v>0</v>
      </c>
      <c r="T24" s="340">
        <f t="shared" si="4"/>
        <v>314.3</v>
      </c>
      <c r="U24" s="340"/>
    </row>
    <row r="25" spans="1:21" s="288" customFormat="1" ht="19.899999999999999" customHeight="1">
      <c r="A25" s="71" t="s">
        <v>5</v>
      </c>
      <c r="B25" s="123" t="s">
        <v>13</v>
      </c>
      <c r="C25" s="123">
        <v>11.2</v>
      </c>
      <c r="D25" s="123">
        <v>6.3</v>
      </c>
      <c r="E25" s="123">
        <v>62632.40825</v>
      </c>
      <c r="F25" s="123">
        <v>297.8</v>
      </c>
      <c r="G25" s="123">
        <v>233.79999999999981</v>
      </c>
      <c r="H25" s="340"/>
      <c r="I25" s="343">
        <f t="shared" si="1"/>
        <v>537.89999999999986</v>
      </c>
      <c r="J25" s="340">
        <f>page1!B23</f>
        <v>1222.0999999999999</v>
      </c>
      <c r="K25" s="340">
        <f>SUM(L25:R25)</f>
        <v>1222.0999999999999</v>
      </c>
      <c r="L25" s="340">
        <f>page1!H23</f>
        <v>115.6</v>
      </c>
      <c r="M25" s="340">
        <f>page2!K23</f>
        <v>83.500000000000014</v>
      </c>
      <c r="N25" s="340">
        <f>page3!K23</f>
        <v>43.400000000000006</v>
      </c>
      <c r="O25" s="340">
        <f>page4!K24</f>
        <v>90.7</v>
      </c>
      <c r="P25" s="340">
        <f>page5!K24</f>
        <v>5.0999999999999996</v>
      </c>
      <c r="Q25" s="340">
        <f>page6!J25</f>
        <v>345.9</v>
      </c>
      <c r="R25" s="340">
        <f>I25</f>
        <v>537.89999999999986</v>
      </c>
      <c r="S25" s="340">
        <f>J25-K25</f>
        <v>0</v>
      </c>
      <c r="T25" s="340">
        <f t="shared" si="4"/>
        <v>233.79999999999981</v>
      </c>
      <c r="U25" s="289"/>
    </row>
    <row r="26" spans="1:21" s="288" customFormat="1" ht="19.899999999999999" customHeight="1">
      <c r="A26" s="25" t="s">
        <v>2</v>
      </c>
      <c r="B26" s="124" t="s">
        <v>13</v>
      </c>
      <c r="C26" s="124">
        <v>3.3</v>
      </c>
      <c r="D26" s="124">
        <v>1.7</v>
      </c>
      <c r="E26" s="124">
        <v>81551.759999999995</v>
      </c>
      <c r="F26" s="124">
        <v>442.9</v>
      </c>
      <c r="G26" s="124">
        <v>276.97000000000025</v>
      </c>
      <c r="H26" s="340"/>
      <c r="I26" s="343">
        <f t="shared" si="1"/>
        <v>721.57000000000016</v>
      </c>
      <c r="J26" s="340">
        <f>page1!B24</f>
        <v>1415.1000000000001</v>
      </c>
      <c r="K26" s="340">
        <f>SUM(L26:R26)</f>
        <v>1415.1000000000001</v>
      </c>
      <c r="L26" s="340">
        <f>page1!H24</f>
        <v>159.9</v>
      </c>
      <c r="M26" s="340">
        <f>page2!K24</f>
        <v>104.5</v>
      </c>
      <c r="N26" s="340">
        <f>page3!K24</f>
        <v>43.8</v>
      </c>
      <c r="O26" s="340">
        <f>page4!K25</f>
        <v>58.7</v>
      </c>
      <c r="P26" s="340">
        <f>page5!K25</f>
        <v>13.799999999999999</v>
      </c>
      <c r="Q26" s="340">
        <f>page6!J26</f>
        <v>312.83</v>
      </c>
      <c r="R26" s="340">
        <f>I26</f>
        <v>721.57000000000016</v>
      </c>
      <c r="S26" s="340">
        <f>J26-K26</f>
        <v>0</v>
      </c>
      <c r="T26" s="340">
        <f t="shared" si="4"/>
        <v>276.97000000000025</v>
      </c>
      <c r="U26" s="289"/>
    </row>
    <row r="27" spans="1:21" ht="18.95" customHeight="1">
      <c r="A27" s="114" t="s">
        <v>3</v>
      </c>
      <c r="B27" s="125">
        <v>1.4</v>
      </c>
      <c r="C27" s="125">
        <v>2</v>
      </c>
      <c r="D27" s="125">
        <v>1.1000000000000001</v>
      </c>
      <c r="E27" s="125">
        <v>105405.4</v>
      </c>
      <c r="F27" s="125">
        <v>623.20000000000005</v>
      </c>
      <c r="G27" s="125">
        <v>289.3</v>
      </c>
      <c r="H27" s="340"/>
      <c r="I27" s="343">
        <f t="shared" si="1"/>
        <v>915</v>
      </c>
      <c r="J27" s="340">
        <f>page1!B25</f>
        <v>1554.3</v>
      </c>
      <c r="K27" s="340">
        <f>SUM(L27:R27)</f>
        <v>1554.29</v>
      </c>
      <c r="L27" s="340">
        <f>page1!H25</f>
        <v>119.7</v>
      </c>
      <c r="M27" s="340">
        <f>page2!K25</f>
        <v>93.100000000000009</v>
      </c>
      <c r="N27" s="340">
        <f>page3!K25</f>
        <v>34.799999999999997</v>
      </c>
      <c r="O27" s="340">
        <f>page4!K26</f>
        <v>62.4</v>
      </c>
      <c r="P27" s="340">
        <f>page5!K26</f>
        <v>13.4</v>
      </c>
      <c r="Q27" s="340">
        <f>page6!J27</f>
        <v>315.89</v>
      </c>
      <c r="R27" s="340">
        <f>I27</f>
        <v>915</v>
      </c>
      <c r="S27" s="340">
        <f>J27-K27</f>
        <v>9.9999999999909051E-3</v>
      </c>
      <c r="T27" s="340">
        <f t="shared" si="4"/>
        <v>289.31</v>
      </c>
      <c r="U27" s="340"/>
    </row>
    <row r="28" spans="1:21" ht="13.9" customHeight="1">
      <c r="A28" s="79"/>
      <c r="B28" s="79"/>
      <c r="C28" s="27"/>
      <c r="D28" s="106" t="s">
        <v>92</v>
      </c>
      <c r="E28" s="107" t="s">
        <v>98</v>
      </c>
      <c r="F28" s="107"/>
      <c r="G28" s="107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</row>
    <row r="29" spans="1:21" ht="13.9" customHeight="1">
      <c r="A29" s="35"/>
      <c r="B29" s="35"/>
      <c r="C29" s="27"/>
      <c r="D29" s="35"/>
      <c r="E29" s="263" t="s">
        <v>94</v>
      </c>
      <c r="F29" s="263"/>
      <c r="G29" s="263"/>
      <c r="H29" s="344"/>
      <c r="I29" s="344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</row>
    <row r="30" spans="1:21" s="346" customFormat="1" ht="13.9" customHeight="1">
      <c r="A30" s="80" t="s">
        <v>64</v>
      </c>
      <c r="B30" s="80"/>
      <c r="C30" s="27"/>
      <c r="D30" s="80"/>
      <c r="E30" s="263" t="s">
        <v>95</v>
      </c>
      <c r="F30" s="263"/>
      <c r="G30" s="263"/>
      <c r="H30" s="344"/>
      <c r="I30" s="344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</row>
    <row r="31" spans="1:21" ht="13.9" customHeight="1">
      <c r="A31" s="35"/>
      <c r="B31" s="35"/>
      <c r="C31" s="27"/>
      <c r="D31" s="81"/>
      <c r="E31" s="263" t="s">
        <v>96</v>
      </c>
      <c r="F31" s="263"/>
      <c r="G31" s="263"/>
      <c r="H31" s="347"/>
      <c r="I31" s="347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</row>
    <row r="32" spans="1:21" ht="13.9" customHeight="1">
      <c r="A32" s="35"/>
      <c r="B32" s="35"/>
      <c r="C32" s="27"/>
      <c r="D32" s="81"/>
      <c r="E32" s="263" t="s">
        <v>97</v>
      </c>
      <c r="F32" s="263"/>
      <c r="G32" s="263"/>
      <c r="H32" s="347"/>
      <c r="I32" s="347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</row>
    <row r="33" spans="1:21" ht="15.75" customHeight="1">
      <c r="A33" s="35" t="s">
        <v>8</v>
      </c>
      <c r="B33" s="35"/>
      <c r="C33" s="35"/>
      <c r="D33" s="35"/>
      <c r="E33" s="35"/>
      <c r="F33" s="35"/>
      <c r="G33" s="82" t="s">
        <v>8</v>
      </c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</row>
    <row r="34" spans="1:21">
      <c r="A34" s="35"/>
      <c r="B34" s="35"/>
      <c r="C34" s="35"/>
      <c r="D34" s="35"/>
      <c r="E34" s="35"/>
      <c r="F34" s="35"/>
      <c r="G34" s="82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</row>
    <row r="35" spans="1:21" ht="15.6" customHeight="1">
      <c r="A35" s="35"/>
      <c r="B35" s="35"/>
      <c r="C35" s="35"/>
      <c r="D35" s="35"/>
      <c r="E35" s="35"/>
      <c r="F35" s="35"/>
      <c r="G35" s="82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</row>
    <row r="36" spans="1:21">
      <c r="A36" s="35"/>
      <c r="B36" s="35"/>
      <c r="C36" s="35"/>
      <c r="D36" s="35"/>
      <c r="E36" s="35"/>
      <c r="F36" s="35"/>
      <c r="G36" s="82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</row>
    <row r="37" spans="1:21">
      <c r="A37" s="35"/>
      <c r="B37" s="35"/>
      <c r="C37" s="35"/>
      <c r="D37" s="35"/>
      <c r="E37" s="35"/>
      <c r="F37" s="35"/>
      <c r="G37" s="82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</row>
    <row r="38" spans="1:21">
      <c r="A38" s="35"/>
      <c r="B38" s="35"/>
      <c r="C38" s="35"/>
      <c r="D38" s="35"/>
      <c r="E38" s="35"/>
      <c r="F38" s="35"/>
      <c r="G38" s="82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</row>
    <row r="39" spans="1:21">
      <c r="A39" s="35"/>
      <c r="B39" s="35"/>
      <c r="C39" s="35"/>
      <c r="D39" s="35"/>
      <c r="E39" s="35"/>
      <c r="F39" s="35"/>
      <c r="G39" s="82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</row>
    <row r="40" spans="1:21">
      <c r="H40" s="340"/>
      <c r="I40" s="340"/>
      <c r="J40" s="340"/>
      <c r="K40" s="318" t="s">
        <v>65</v>
      </c>
      <c r="L40" s="340"/>
      <c r="M40" s="340"/>
      <c r="N40" s="340"/>
      <c r="O40" s="340"/>
      <c r="P40" s="340"/>
      <c r="Q40" s="340"/>
      <c r="R40" s="340"/>
      <c r="S40" s="340"/>
      <c r="T40" s="340"/>
      <c r="U40" s="340"/>
    </row>
    <row r="41" spans="1:21">
      <c r="H41" s="340"/>
      <c r="I41" s="340"/>
      <c r="J41" s="303" t="s">
        <v>82</v>
      </c>
      <c r="K41" s="348">
        <f t="shared" ref="K41:K47" si="9">F14</f>
        <v>319.3</v>
      </c>
      <c r="L41" s="340"/>
      <c r="M41" s="340"/>
      <c r="N41" s="340"/>
      <c r="O41" s="340"/>
      <c r="P41" s="340"/>
      <c r="Q41" s="340"/>
      <c r="R41" s="340"/>
      <c r="S41" s="340"/>
      <c r="T41" s="340"/>
      <c r="U41" s="340"/>
    </row>
    <row r="42" spans="1:21">
      <c r="H42" s="340"/>
      <c r="I42" s="340"/>
      <c r="J42" s="303" t="s">
        <v>81</v>
      </c>
      <c r="K42" s="348">
        <f t="shared" si="9"/>
        <v>310.7</v>
      </c>
      <c r="L42" s="340"/>
      <c r="M42" s="340"/>
      <c r="N42" s="340"/>
      <c r="O42" s="340"/>
      <c r="P42" s="340"/>
      <c r="Q42" s="340"/>
      <c r="R42" s="340"/>
      <c r="S42" s="340"/>
      <c r="T42" s="340"/>
      <c r="U42" s="340"/>
    </row>
    <row r="43" spans="1:21">
      <c r="H43" s="340"/>
      <c r="I43" s="340"/>
      <c r="J43" s="289" t="s">
        <v>84</v>
      </c>
      <c r="K43" s="348">
        <f t="shared" si="9"/>
        <v>424.5</v>
      </c>
      <c r="L43" s="340"/>
      <c r="M43" s="340"/>
      <c r="N43" s="340"/>
      <c r="O43" s="340"/>
      <c r="P43" s="340"/>
      <c r="Q43" s="340"/>
      <c r="R43" s="340"/>
      <c r="S43" s="340"/>
      <c r="T43" s="340"/>
      <c r="U43" s="340"/>
    </row>
    <row r="44" spans="1:21">
      <c r="H44" s="340"/>
      <c r="I44" s="340"/>
      <c r="J44" s="289" t="s">
        <v>83</v>
      </c>
      <c r="K44" s="348">
        <f t="shared" si="9"/>
        <v>378.3</v>
      </c>
      <c r="L44" s="340"/>
      <c r="M44" s="340"/>
      <c r="N44" s="340"/>
      <c r="O44" s="340"/>
      <c r="P44" s="340"/>
      <c r="Q44" s="340"/>
      <c r="R44" s="340"/>
      <c r="S44" s="340"/>
      <c r="T44" s="340"/>
      <c r="U44" s="340"/>
    </row>
    <row r="45" spans="1:21">
      <c r="A45" s="35"/>
      <c r="B45" s="35"/>
      <c r="C45" s="35"/>
      <c r="D45" s="35"/>
      <c r="E45" s="35"/>
      <c r="F45" s="35"/>
      <c r="G45" s="82"/>
      <c r="H45" s="340"/>
      <c r="I45" s="340"/>
      <c r="J45" s="289" t="s">
        <v>85</v>
      </c>
      <c r="K45" s="348">
        <f t="shared" si="9"/>
        <v>302.89999999999998</v>
      </c>
      <c r="L45" s="340"/>
      <c r="M45" s="340"/>
      <c r="N45" s="340"/>
      <c r="O45" s="340"/>
      <c r="P45" s="340"/>
      <c r="Q45" s="340"/>
      <c r="R45" s="340"/>
      <c r="S45" s="340"/>
      <c r="T45" s="340"/>
      <c r="U45" s="340"/>
    </row>
    <row r="46" spans="1:21">
      <c r="A46" s="35"/>
      <c r="B46" s="35"/>
      <c r="C46" s="35"/>
      <c r="D46" s="35"/>
      <c r="E46" s="35"/>
      <c r="F46" s="35"/>
      <c r="G46" s="82"/>
      <c r="H46" s="340"/>
      <c r="I46" s="340"/>
      <c r="J46" s="302" t="s">
        <v>86</v>
      </c>
      <c r="K46" s="348">
        <f t="shared" si="9"/>
        <v>337.9</v>
      </c>
      <c r="L46" s="340"/>
      <c r="M46" s="340"/>
      <c r="N46" s="340"/>
      <c r="O46" s="340"/>
      <c r="P46" s="340"/>
      <c r="Q46" s="340"/>
      <c r="R46" s="340"/>
      <c r="S46" s="340"/>
      <c r="T46" s="340"/>
      <c r="U46" s="340"/>
    </row>
    <row r="47" spans="1:21">
      <c r="A47" s="35"/>
      <c r="B47" s="35"/>
      <c r="C47" s="35"/>
      <c r="D47" s="35"/>
      <c r="E47" s="35"/>
      <c r="F47" s="35"/>
      <c r="G47" s="82"/>
      <c r="H47" s="340"/>
      <c r="I47" s="340"/>
      <c r="J47" s="302" t="s">
        <v>87</v>
      </c>
      <c r="K47" s="348">
        <f t="shared" si="9"/>
        <v>414.3</v>
      </c>
      <c r="L47" s="340"/>
      <c r="M47" s="340"/>
      <c r="N47" s="340"/>
      <c r="O47" s="340"/>
      <c r="P47" s="340"/>
      <c r="Q47" s="340"/>
      <c r="R47" s="340"/>
      <c r="S47" s="340"/>
      <c r="T47" s="340"/>
      <c r="U47" s="340"/>
    </row>
    <row r="48" spans="1:21">
      <c r="A48" s="35"/>
      <c r="B48" s="35"/>
      <c r="C48" s="35"/>
      <c r="D48" s="35"/>
      <c r="E48" s="35"/>
      <c r="F48" s="35"/>
      <c r="G48" s="82"/>
      <c r="H48" s="340"/>
      <c r="I48" s="340"/>
      <c r="J48" s="302" t="s">
        <v>89</v>
      </c>
      <c r="K48" s="348">
        <f t="shared" ref="K48:K53" si="10">F22</f>
        <v>410.3</v>
      </c>
      <c r="L48" s="340"/>
      <c r="M48" s="340"/>
      <c r="N48" s="340"/>
      <c r="O48" s="340"/>
      <c r="P48" s="340"/>
      <c r="Q48" s="340"/>
      <c r="R48" s="340"/>
      <c r="S48" s="340"/>
      <c r="T48" s="340"/>
      <c r="U48" s="340"/>
    </row>
    <row r="49" spans="1:21">
      <c r="A49" s="35"/>
      <c r="B49" s="35"/>
      <c r="C49" s="35"/>
      <c r="D49" s="35"/>
      <c r="E49" s="35"/>
      <c r="F49" s="35"/>
      <c r="G49" s="82"/>
      <c r="H49" s="340"/>
      <c r="I49" s="340"/>
      <c r="J49" s="302" t="s">
        <v>90</v>
      </c>
      <c r="K49" s="348">
        <f t="shared" si="10"/>
        <v>360.6</v>
      </c>
      <c r="L49" s="340"/>
      <c r="M49" s="340"/>
      <c r="N49" s="340"/>
      <c r="O49" s="340"/>
      <c r="P49" s="340"/>
      <c r="Q49" s="340"/>
      <c r="R49" s="340"/>
      <c r="S49" s="340"/>
      <c r="T49" s="340"/>
      <c r="U49" s="340"/>
    </row>
    <row r="50" spans="1:21">
      <c r="A50" s="35"/>
      <c r="B50" s="35"/>
      <c r="C50" s="35"/>
      <c r="D50" s="35"/>
      <c r="E50" s="35"/>
      <c r="F50" s="35"/>
      <c r="G50" s="82"/>
      <c r="H50" s="340"/>
      <c r="I50" s="340"/>
      <c r="J50" s="303" t="s">
        <v>91</v>
      </c>
      <c r="K50" s="348">
        <f t="shared" si="10"/>
        <v>403.8</v>
      </c>
      <c r="L50" s="340"/>
      <c r="M50" s="340"/>
      <c r="N50" s="340"/>
      <c r="O50" s="340"/>
      <c r="P50" s="340"/>
      <c r="Q50" s="340"/>
      <c r="R50" s="340"/>
      <c r="S50" s="340"/>
      <c r="T50" s="340"/>
      <c r="U50" s="340"/>
    </row>
    <row r="51" spans="1:21">
      <c r="A51" s="35"/>
      <c r="B51" s="35"/>
      <c r="C51" s="35"/>
      <c r="D51" s="35"/>
      <c r="E51" s="35"/>
      <c r="F51" s="35"/>
      <c r="G51" s="82"/>
      <c r="H51" s="340"/>
      <c r="I51" s="340"/>
      <c r="J51" s="303" t="s">
        <v>93</v>
      </c>
      <c r="K51" s="348">
        <f t="shared" si="10"/>
        <v>297.8</v>
      </c>
      <c r="L51" s="340"/>
      <c r="M51" s="340"/>
      <c r="N51" s="340"/>
      <c r="O51" s="340"/>
      <c r="P51" s="340"/>
      <c r="Q51" s="340"/>
      <c r="R51" s="340"/>
      <c r="S51" s="340"/>
      <c r="T51" s="340"/>
      <c r="U51" s="340"/>
    </row>
    <row r="52" spans="1:21">
      <c r="A52" s="35"/>
      <c r="B52" s="35"/>
      <c r="C52" s="35"/>
      <c r="D52" s="35"/>
      <c r="E52" s="35"/>
      <c r="F52" s="35"/>
      <c r="G52" s="82"/>
      <c r="H52" s="340"/>
      <c r="I52" s="340"/>
      <c r="J52" s="303" t="s">
        <v>99</v>
      </c>
      <c r="K52" s="348">
        <f t="shared" si="10"/>
        <v>442.9</v>
      </c>
      <c r="L52" s="340"/>
      <c r="M52" s="340"/>
      <c r="N52" s="340"/>
      <c r="O52" s="340"/>
      <c r="P52" s="340"/>
      <c r="Q52" s="340"/>
      <c r="R52" s="340"/>
      <c r="S52" s="340"/>
      <c r="T52" s="340"/>
      <c r="U52" s="340"/>
    </row>
    <row r="53" spans="1:21">
      <c r="A53" s="35"/>
      <c r="B53" s="35"/>
      <c r="C53" s="35"/>
      <c r="D53" s="35"/>
      <c r="E53" s="35"/>
      <c r="F53" s="35"/>
      <c r="G53" s="82"/>
      <c r="H53" s="340"/>
      <c r="I53" s="340"/>
      <c r="J53" s="303" t="s">
        <v>103</v>
      </c>
      <c r="K53" s="348">
        <f t="shared" si="10"/>
        <v>623.20000000000005</v>
      </c>
      <c r="L53" s="340"/>
      <c r="M53" s="340"/>
      <c r="N53" s="340"/>
      <c r="O53" s="340"/>
      <c r="P53" s="340"/>
      <c r="Q53" s="340"/>
      <c r="R53" s="340"/>
      <c r="S53" s="340"/>
      <c r="T53" s="340"/>
      <c r="U53" s="340"/>
    </row>
    <row r="54" spans="1:21">
      <c r="A54" s="35"/>
      <c r="B54" s="35"/>
      <c r="C54" s="35"/>
      <c r="D54" s="35"/>
      <c r="E54" s="35"/>
      <c r="F54" s="35"/>
      <c r="G54" s="82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</row>
    <row r="55" spans="1:21">
      <c r="A55" s="35"/>
      <c r="B55" s="35"/>
      <c r="C55" s="35"/>
      <c r="D55" s="35"/>
      <c r="E55" s="35"/>
      <c r="F55" s="35"/>
      <c r="G55" s="82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</row>
    <row r="56" spans="1:21">
      <c r="A56" s="35"/>
      <c r="B56" s="35"/>
      <c r="C56" s="35"/>
      <c r="D56" s="35"/>
      <c r="E56" s="35"/>
      <c r="F56" s="35"/>
      <c r="G56" s="82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</row>
    <row r="57" spans="1:21">
      <c r="A57" s="35"/>
      <c r="B57" s="35"/>
      <c r="C57" s="35"/>
      <c r="D57" s="35"/>
      <c r="E57" s="35"/>
      <c r="F57" s="35"/>
      <c r="G57" s="82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</row>
    <row r="58" spans="1:21">
      <c r="A58" s="35"/>
      <c r="B58" s="35"/>
      <c r="C58" s="35"/>
      <c r="D58" s="35"/>
      <c r="E58" s="35"/>
      <c r="F58" s="35"/>
      <c r="G58" s="82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</row>
    <row r="59" spans="1:21">
      <c r="A59" s="35"/>
      <c r="B59" s="35"/>
      <c r="C59" s="35"/>
      <c r="D59" s="35"/>
      <c r="E59" s="35"/>
      <c r="F59" s="35"/>
      <c r="G59" s="82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</row>
    <row r="60" spans="1:21">
      <c r="A60" s="35"/>
      <c r="B60" s="35"/>
      <c r="C60" s="35"/>
      <c r="D60" s="35"/>
      <c r="E60" s="35"/>
      <c r="F60" s="35"/>
      <c r="G60" s="82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</row>
    <row r="61" spans="1:21">
      <c r="A61" s="35"/>
      <c r="B61" s="35"/>
      <c r="C61" s="35"/>
      <c r="D61" s="35"/>
      <c r="E61" s="35"/>
      <c r="F61" s="35"/>
      <c r="G61" s="82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</row>
    <row r="62" spans="1:21">
      <c r="A62" s="35"/>
      <c r="B62" s="35"/>
      <c r="C62" s="35"/>
      <c r="D62" s="35"/>
      <c r="E62" s="35"/>
      <c r="F62" s="35"/>
      <c r="G62" s="82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</row>
    <row r="63" spans="1:21">
      <c r="A63" s="70"/>
      <c r="B63" s="35"/>
      <c r="C63" s="35"/>
      <c r="D63" s="35"/>
      <c r="E63" s="35"/>
      <c r="F63" s="35"/>
      <c r="G63" s="82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</row>
    <row r="64" spans="1:21">
      <c r="A64" s="70"/>
      <c r="B64" s="35"/>
      <c r="C64" s="35"/>
      <c r="D64" s="35"/>
      <c r="E64" s="35"/>
      <c r="F64" s="35"/>
      <c r="G64" s="82"/>
    </row>
    <row r="65" spans="1:7">
      <c r="A65" s="70"/>
      <c r="B65" s="35"/>
      <c r="C65" s="35"/>
      <c r="D65" s="35"/>
      <c r="E65" s="35"/>
      <c r="F65" s="35"/>
      <c r="G65" s="35"/>
    </row>
    <row r="66" spans="1:7">
      <c r="A66" s="35"/>
      <c r="B66" s="35"/>
      <c r="C66" s="35"/>
      <c r="D66" s="35"/>
      <c r="E66" s="35"/>
      <c r="F66" s="35"/>
      <c r="G66" s="82"/>
    </row>
    <row r="67" spans="1:7">
      <c r="A67" s="35"/>
      <c r="B67" s="35"/>
      <c r="C67" s="35"/>
      <c r="D67" s="35"/>
      <c r="E67" s="35"/>
      <c r="F67" s="35"/>
      <c r="G67" s="82"/>
    </row>
  </sheetData>
  <mergeCells count="16">
    <mergeCell ref="A2:G2"/>
    <mergeCell ref="E31:G31"/>
    <mergeCell ref="D8:D9"/>
    <mergeCell ref="E32:G32"/>
    <mergeCell ref="G6:G7"/>
    <mergeCell ref="G8:G9"/>
    <mergeCell ref="E29:G29"/>
    <mergeCell ref="E30:G30"/>
    <mergeCell ref="A6:A9"/>
    <mergeCell ref="B6:B7"/>
    <mergeCell ref="C6:D7"/>
    <mergeCell ref="E6:F7"/>
    <mergeCell ref="B8:B9"/>
    <mergeCell ref="C8:C9"/>
    <mergeCell ref="E8:E9"/>
    <mergeCell ref="F8:F9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page1</vt:lpstr>
      <vt:lpstr>page2</vt:lpstr>
      <vt:lpstr>page3</vt:lpstr>
      <vt:lpstr>page4</vt:lpstr>
      <vt:lpstr>page5</vt:lpstr>
      <vt:lpstr>page6</vt:lpstr>
      <vt:lpstr>page7</vt:lpstr>
      <vt:lpstr>page1!Print_Area</vt:lpstr>
      <vt:lpstr>page2!Print_Area</vt:lpstr>
      <vt:lpstr>page3!Print_Area</vt:lpstr>
      <vt:lpstr>page4!Print_Area</vt:lpstr>
      <vt:lpstr>page5!Print_Area</vt:lpstr>
      <vt:lpstr>page7!Print_Area</vt:lpstr>
      <vt:lpstr>page2!Print_Area_MI</vt:lpstr>
      <vt:lpstr>page3!Print_Area_MI</vt:lpstr>
      <vt:lpstr>page4!Print_Area_MI</vt:lpstr>
      <vt:lpstr>page5!Print_Area_MI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2022-12-19T07:46:19Z</cp:lastPrinted>
  <dcterms:created xsi:type="dcterms:W3CDTF">2015-11-19T06:10:33Z</dcterms:created>
  <dcterms:modified xsi:type="dcterms:W3CDTF">2022-12-19T07:48:14Z</dcterms:modified>
</cp:coreProperties>
</file>